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9" r:id="rId1"/>
  </sheets>
  <definedNames>
    <definedName name="_xlnm._FilterDatabase" localSheetId="0" hidden="1">Sheet1!$A$3:$Q$18</definedName>
    <definedName name="_xlnm.Print_Titles" localSheetId="0">Sheet1!$2:$3</definedName>
    <definedName name="_xlnm.Print_Area" localSheetId="0">Sheet1!$A$1:$Q$18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<sst xmlns="http://schemas.openxmlformats.org/spreadsheetml/2006/main" count="57" uniqueCount="55">
  <si>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t>陆河县2025年省级交通专项资金（第二批）分配方案</t>
  </si>
  <si>
    <t>序号</t>
  </si>
  <si>
    <t>镇别</t>
  </si>
  <si>
    <t>村</t>
  </si>
  <si>
    <t>项目类型</t>
  </si>
  <si>
    <t>项目名称</t>
  </si>
  <si>
    <t>项目建设单位</t>
  </si>
  <si>
    <t>线路编码</t>
  </si>
  <si>
    <t>起点名称</t>
  </si>
  <si>
    <t>起点桩号</t>
  </si>
  <si>
    <t>止点名称</t>
  </si>
  <si>
    <t>止点桩号</t>
  </si>
  <si>
    <t>建设规模
（公里）</t>
  </si>
  <si>
    <t>改造后公路等级</t>
  </si>
  <si>
    <t>项目投资
（万元）</t>
  </si>
  <si>
    <t>拟分配资金（万元）</t>
  </si>
  <si>
    <t>备注</t>
  </si>
  <si>
    <t>一般公共预算</t>
  </si>
  <si>
    <t>政府性基金</t>
  </si>
  <si>
    <t>合计</t>
  </si>
  <si>
    <t>水唇镇</t>
  </si>
  <si>
    <t>中和村</t>
  </si>
  <si>
    <t>通建制村单改双</t>
  </si>
  <si>
    <t>坪水村至普宁交界</t>
  </si>
  <si>
    <t>陆河县代建项目事务中心</t>
  </si>
  <si>
    <t>Y836</t>
  </si>
  <si>
    <t>坪水村</t>
  </si>
  <si>
    <t>普宁交界</t>
  </si>
  <si>
    <t>四级双车道</t>
  </si>
  <si>
    <t>YA27</t>
  </si>
  <si>
    <t>农村公路单改双项目小计</t>
  </si>
  <si>
    <t>水唇镇2025年农村公路单改双项目林可编制项目</t>
  </si>
  <si>
    <t>水唇镇人民政府</t>
  </si>
  <si>
    <t>南万镇2025年农村公路单改双项目林可编制项目</t>
  </si>
  <si>
    <t>南万镇人民政府</t>
  </si>
  <si>
    <t>河田镇2025年农村公路单改双项目林可编制项目</t>
  </si>
  <si>
    <t>河田镇人民政府</t>
  </si>
  <si>
    <t>陆河县2025年农村公路单改双项目各项前期</t>
  </si>
  <si>
    <t>农村公路单改双项目前期小计</t>
  </si>
  <si>
    <t>河田镇</t>
  </si>
  <si>
    <t>内洞、大径村</t>
  </si>
  <si>
    <t>路面预防性养护</t>
  </si>
  <si>
    <t>河田镇内洞村至上护镇富溪村公路养护工程（X094）</t>
  </si>
  <si>
    <t>X094</t>
  </si>
  <si>
    <t>内洞村</t>
  </si>
  <si>
    <t>富溪村</t>
  </si>
  <si>
    <t>三级沥青路</t>
  </si>
  <si>
    <t>农村公路养护工程项目小计</t>
  </si>
  <si>
    <t>全县</t>
  </si>
  <si>
    <t>农村公路自动化检测</t>
  </si>
  <si>
    <t>2025年陆河县农村公路路面自动化检测项目</t>
  </si>
  <si>
    <t>陆河县交通运输局</t>
  </si>
  <si>
    <t>检测里程1193.08公里</t>
  </si>
  <si>
    <t>农村公路自动化监测项目小计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</si>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</sst>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K0\+000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3"/>
      <name val="宋体"/>
      <charset val="134"/>
      <scheme val="minor"/>
    </font>
    <font>
      <sz val="1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top"/>
    </xf>
    <xf numFmtId="0" fontId="25" fillId="0" borderId="0">
      <alignment vertical="center"/>
    </xf>
    <xf numFmtId="0" fontId="26" fillId="0" borderId="0"/>
  </cellStyleXfs>
  <cellXfs count="5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justify"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_Book18 2_附件3：2015年国省道改造项目入库项目建议表 2 2" xfId="50"/>
    <cellStyle name="普通_活用表_亿元表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zoomScale="70" zoomScaleNormal="70" zoomScaleSheetLayoutView="85" workbookViewId="0">
      <selection activeCell="I9" sqref="I9"/>
    </sheetView>
  </sheetViews>
  <sheetFormatPr defaultColWidth="9" defaultRowHeight="13.5"/>
  <cols>
    <col min="1" max="1" width="5.38333333333333" style="4" customWidth="1"/>
    <col min="2" max="2" width="7.5" style="4" customWidth="1"/>
    <col min="3" max="3" width="12.2" style="4" customWidth="1"/>
    <col min="4" max="4" width="13.2" style="4" customWidth="1"/>
    <col min="5" max="5" width="21.3083333333333" style="4" customWidth="1"/>
    <col min="6" max="6" width="21.4666666666667" style="4" customWidth="1"/>
    <col min="7" max="7" width="9" style="4"/>
    <col min="8" max="8" width="9.10833333333333" style="4" customWidth="1"/>
    <col min="9" max="9" width="10.225" style="4"/>
    <col min="10" max="10" width="9" style="4"/>
    <col min="11" max="11" width="10.225" style="4"/>
    <col min="12" max="12" width="11.9083333333333" style="4" customWidth="1"/>
    <col min="13" max="14" width="12.6333333333333" style="4" customWidth="1"/>
    <col min="15" max="16" width="11.775" style="4" customWidth="1"/>
    <col min="17" max="17" width="29.8083333333333" style="4" customWidth="1"/>
    <col min="18" max="16384" width="9" style="4"/>
  </cols>
  <sheetData>
    <row r="1" ht="59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43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7" t="s">
        <v>15</v>
      </c>
      <c r="P2" s="7"/>
      <c r="Q2" s="8" t="s">
        <v>16</v>
      </c>
    </row>
    <row r="3" ht="47" customHeight="1" spans="1:17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7" t="s">
        <v>17</v>
      </c>
      <c r="P3" s="7" t="s">
        <v>18</v>
      </c>
      <c r="Q3" s="10"/>
    </row>
    <row r="4" s="1" customFormat="1" ht="25" customHeight="1" spans="1:17">
      <c r="A4" s="11" t="s">
        <v>19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2">
        <f>SUM(L8,L13,L16,L17)</f>
        <v>11.138</v>
      </c>
      <c r="M4" s="12"/>
      <c r="N4" s="12">
        <f>SUM(N8,N13,N16,N17)</f>
        <v>2003</v>
      </c>
      <c r="O4" s="13">
        <v>762</v>
      </c>
      <c r="P4" s="14"/>
      <c r="Q4" s="11"/>
    </row>
    <row r="5" s="1" customFormat="1" ht="25" customHeight="1" spans="1:17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5"/>
      <c r="M5" s="15"/>
      <c r="N5" s="15"/>
      <c r="O5" s="16">
        <f>SUM(O8,O13,O16,O18)</f>
        <v>374</v>
      </c>
      <c r="P5" s="16">
        <f>SUM(P8,P13,P16,P18)</f>
        <v>388</v>
      </c>
      <c r="Q5" s="8"/>
    </row>
    <row r="6" s="2" customFormat="1" ht="35" customHeight="1" spans="1:17">
      <c r="A6" s="17">
        <v>1</v>
      </c>
      <c r="B6" s="18" t="s">
        <v>20</v>
      </c>
      <c r="C6" s="18" t="s">
        <v>21</v>
      </c>
      <c r="D6" s="18" t="s">
        <v>22</v>
      </c>
      <c r="E6" s="18" t="s">
        <v>23</v>
      </c>
      <c r="F6" s="19" t="s">
        <v>24</v>
      </c>
      <c r="G6" s="20" t="s">
        <v>25</v>
      </c>
      <c r="H6" s="18" t="s">
        <v>26</v>
      </c>
      <c r="I6" s="21">
        <v>3020</v>
      </c>
      <c r="J6" s="22" t="s">
        <v>27</v>
      </c>
      <c r="K6" s="21">
        <v>4660</v>
      </c>
      <c r="L6" s="23">
        <v>1.64</v>
      </c>
      <c r="M6" s="24" t="s">
        <v>28</v>
      </c>
      <c r="N6" s="24">
        <v>607</v>
      </c>
      <c r="O6" s="25">
        <v>178</v>
      </c>
      <c r="P6" s="26"/>
      <c r="Q6" s="25"/>
    </row>
    <row r="7" s="2" customFormat="1" ht="35" customHeight="1" spans="1:17">
      <c r="A7" s="27">
        <v>2</v>
      </c>
      <c r="B7" s="28"/>
      <c r="C7" s="28"/>
      <c r="D7" s="28"/>
      <c r="E7" s="28"/>
      <c r="F7" s="29"/>
      <c r="G7" s="23" t="s">
        <v>29</v>
      </c>
      <c r="H7" s="28"/>
      <c r="I7" s="30">
        <v>0</v>
      </c>
      <c r="J7" s="31"/>
      <c r="K7" s="30">
        <v>2772</v>
      </c>
      <c r="L7" s="23">
        <v>2.772</v>
      </c>
      <c r="M7" s="32"/>
      <c r="N7" s="32"/>
      <c r="O7" s="28"/>
      <c r="P7" s="29"/>
      <c r="Q7" s="28"/>
    </row>
    <row r="8" s="3" customFormat="1" ht="53" customHeight="1" spans="1:17">
      <c r="A8" s="11" t="s">
        <v>30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33">
        <f>SUM(L6:L7)</f>
        <v>4.412</v>
      </c>
      <c r="M8" s="33"/>
      <c r="N8" s="33">
        <f>SUM(N6:N7)</f>
        <v>607</v>
      </c>
      <c r="O8" s="33">
        <f>SUM(O6:O7)</f>
        <v>178</v>
      </c>
      <c r="P8" s="33"/>
      <c r="Q8" s="34"/>
    </row>
    <row r="9" s="2" customFormat="1" ht="53" customHeight="1" spans="1:17">
      <c r="A9" s="17">
        <v>3</v>
      </c>
      <c r="B9" s="35" t="s">
        <v>31</v>
      </c>
      <c r="C9" s="36"/>
      <c r="D9" s="36"/>
      <c r="E9" s="37"/>
      <c r="F9" s="29" t="s">
        <v>32</v>
      </c>
      <c r="G9" s="17"/>
      <c r="H9" s="17"/>
      <c r="I9" s="17"/>
      <c r="J9" s="17"/>
      <c r="K9" s="17"/>
      <c r="L9" s="32"/>
      <c r="M9" s="32"/>
      <c r="N9" s="32">
        <v>10</v>
      </c>
      <c r="O9" s="32">
        <v>5</v>
      </c>
      <c r="P9" s="32"/>
      <c r="Q9" s="38"/>
    </row>
    <row r="10" s="2" customFormat="1" ht="53" customHeight="1" spans="1:17">
      <c r="A10" s="17">
        <v>4</v>
      </c>
      <c r="B10" s="35" t="s">
        <v>33</v>
      </c>
      <c r="C10" s="36"/>
      <c r="D10" s="36"/>
      <c r="E10" s="37"/>
      <c r="F10" s="29" t="s">
        <v>34</v>
      </c>
      <c r="G10" s="17"/>
      <c r="H10" s="17"/>
      <c r="I10" s="17"/>
      <c r="J10" s="17"/>
      <c r="K10" s="17"/>
      <c r="L10" s="32"/>
      <c r="M10" s="32"/>
      <c r="N10" s="32">
        <v>15</v>
      </c>
      <c r="O10" s="32">
        <v>8</v>
      </c>
      <c r="P10" s="32"/>
      <c r="Q10" s="38"/>
    </row>
    <row r="11" s="2" customFormat="1" ht="53" customHeight="1" spans="1:17">
      <c r="A11" s="17">
        <v>5</v>
      </c>
      <c r="B11" s="35" t="s">
        <v>35</v>
      </c>
      <c r="C11" s="36"/>
      <c r="D11" s="36"/>
      <c r="E11" s="37"/>
      <c r="F11" s="29" t="s">
        <v>36</v>
      </c>
      <c r="G11" s="17"/>
      <c r="H11" s="17"/>
      <c r="I11" s="17"/>
      <c r="J11" s="17"/>
      <c r="K11" s="17"/>
      <c r="L11" s="32"/>
      <c r="M11" s="32"/>
      <c r="N11" s="32">
        <v>8</v>
      </c>
      <c r="O11" s="32">
        <v>5</v>
      </c>
      <c r="P11" s="32"/>
      <c r="Q11" s="38"/>
    </row>
    <row r="12" s="2" customFormat="1" ht="53" customHeight="1" spans="1:17">
      <c r="A12" s="17">
        <v>6</v>
      </c>
      <c r="B12" s="35" t="s">
        <v>37</v>
      </c>
      <c r="C12" s="36"/>
      <c r="D12" s="36"/>
      <c r="E12" s="37"/>
      <c r="F12" s="29" t="s">
        <v>24</v>
      </c>
      <c r="G12" s="17"/>
      <c r="H12" s="17"/>
      <c r="I12" s="17"/>
      <c r="J12" s="17"/>
      <c r="K12" s="17"/>
      <c r="L12" s="32"/>
      <c r="M12" s="32"/>
      <c r="N12" s="32">
        <v>173</v>
      </c>
      <c r="O12" s="32">
        <v>10</v>
      </c>
      <c r="P12" s="32"/>
      <c r="Q12" s="38"/>
    </row>
    <row r="13" s="2" customFormat="1" ht="53" customHeight="1" spans="1:17">
      <c r="A13" s="39" t="s">
        <v>38</v>
      </c>
      <c r="B13" s="40"/>
      <c r="C13" s="40"/>
      <c r="D13" s="40"/>
      <c r="E13" s="40"/>
      <c r="F13" s="40"/>
      <c r="G13" s="40"/>
      <c r="H13" s="40"/>
      <c r="I13" s="40"/>
      <c r="J13" s="40"/>
      <c r="K13" s="41"/>
      <c r="L13" s="42"/>
      <c r="M13" s="42"/>
      <c r="N13" s="42">
        <f>SUM(N9:N12)</f>
        <v>206</v>
      </c>
      <c r="O13" s="33">
        <v>28</v>
      </c>
      <c r="P13" s="33"/>
      <c r="Q13" s="43"/>
    </row>
    <row r="14" s="1" customFormat="1" ht="32" customHeight="1" spans="1:17">
      <c r="A14" s="44">
        <v>7</v>
      </c>
      <c r="B14" s="45" t="s">
        <v>39</v>
      </c>
      <c r="C14" s="45" t="s">
        <v>40</v>
      </c>
      <c r="D14" s="45" t="s">
        <v>41</v>
      </c>
      <c r="E14" s="45" t="s">
        <v>42</v>
      </c>
      <c r="F14" s="44" t="s">
        <v>24</v>
      </c>
      <c r="G14" s="45" t="s">
        <v>43</v>
      </c>
      <c r="H14" s="45" t="s">
        <v>44</v>
      </c>
      <c r="I14" s="46">
        <v>42337</v>
      </c>
      <c r="J14" s="45" t="s">
        <v>45</v>
      </c>
      <c r="K14" s="47">
        <v>49063</v>
      </c>
      <c r="L14" s="45">
        <v>6.726</v>
      </c>
      <c r="M14" s="45" t="s">
        <v>46</v>
      </c>
      <c r="N14" s="45">
        <v>1100</v>
      </c>
      <c r="O14" s="48">
        <v>489.978</v>
      </c>
      <c r="P14" s="49"/>
      <c r="Q14" s="18"/>
    </row>
    <row r="15" s="1" customFormat="1" ht="32" customHeight="1" spans="1:17">
      <c r="A15" s="35"/>
      <c r="B15" s="50"/>
      <c r="C15" s="50"/>
      <c r="D15" s="50"/>
      <c r="E15" s="50"/>
      <c r="F15" s="35"/>
      <c r="G15" s="50"/>
      <c r="H15" s="50"/>
      <c r="I15" s="21"/>
      <c r="J15" s="50"/>
      <c r="K15" s="21"/>
      <c r="L15" s="50"/>
      <c r="M15" s="50"/>
      <c r="N15" s="50"/>
      <c r="O15" s="51">
        <v>101.978</v>
      </c>
      <c r="P15" s="28">
        <v>388</v>
      </c>
      <c r="Q15" s="28"/>
    </row>
    <row r="16" s="2" customFormat="1" ht="53" customHeight="1" spans="1:17">
      <c r="A16" s="39" t="s">
        <v>47</v>
      </c>
      <c r="B16" s="40"/>
      <c r="C16" s="40"/>
      <c r="D16" s="40"/>
      <c r="E16" s="40"/>
      <c r="F16" s="40"/>
      <c r="G16" s="40"/>
      <c r="H16" s="40"/>
      <c r="I16" s="40"/>
      <c r="J16" s="40"/>
      <c r="K16" s="41"/>
      <c r="L16" s="42">
        <f>SUM(L14:L14)</f>
        <v>6.726</v>
      </c>
      <c r="M16" s="42"/>
      <c r="N16" s="42">
        <f>SUM(N14:N14)</f>
        <v>1100</v>
      </c>
      <c r="O16" s="42">
        <f>SUM(O15)</f>
        <v>101.978</v>
      </c>
      <c r="P16" s="42">
        <f>SUM(P15)</f>
        <v>388</v>
      </c>
      <c r="Q16" s="43"/>
    </row>
    <row r="17" s="1" customFormat="1" ht="62" customHeight="1" spans="1:17">
      <c r="A17" s="17">
        <v>8</v>
      </c>
      <c r="B17" s="51" t="s">
        <v>48</v>
      </c>
      <c r="C17" s="51"/>
      <c r="D17" s="51" t="s">
        <v>49</v>
      </c>
      <c r="E17" s="51" t="s">
        <v>50</v>
      </c>
      <c r="F17" s="27" t="s">
        <v>51</v>
      </c>
      <c r="G17" s="23"/>
      <c r="H17" s="23"/>
      <c r="I17" s="30"/>
      <c r="J17" s="23"/>
      <c r="K17" s="30"/>
      <c r="L17" s="52" t="s">
        <v>52</v>
      </c>
      <c r="M17" s="53"/>
      <c r="N17" s="53">
        <v>90</v>
      </c>
      <c r="O17" s="51">
        <v>66.022</v>
      </c>
      <c r="P17" s="51"/>
      <c r="Q17" s="54"/>
    </row>
    <row r="18" ht="53" customHeight="1" spans="1:17">
      <c r="A18" s="39" t="s">
        <v>53</v>
      </c>
      <c r="B18" s="40"/>
      <c r="C18" s="40"/>
      <c r="D18" s="40"/>
      <c r="E18" s="40"/>
      <c r="F18" s="40"/>
      <c r="G18" s="40"/>
      <c r="H18" s="40"/>
      <c r="I18" s="40"/>
      <c r="J18" s="40"/>
      <c r="K18" s="41"/>
      <c r="L18" s="42" t="s">
        <v>54</v>
      </c>
      <c r="M18" s="42"/>
      <c r="N18" s="42">
        <f t="shared" ref="L18:O18" si="0">SUM(N17:N17)</f>
        <v>90</v>
      </c>
      <c r="O18" s="42">
        <f t="shared" si="0"/>
        <v>66.022</v>
      </c>
      <c r="P18" s="42"/>
      <c r="Q18" s="55"/>
    </row>
  </sheetData>
  <autoFilter xmlns:etc="http://www.wps.cn/officeDocument/2017/etCustomData" ref="A3:Q18" etc:filterBottomFollowUsedRange="0">
    <extLst/>
  </autoFilter>
  <mergeCells count="58">
    <mergeCell ref="A1:Q1"/>
    <mergeCell ref="O2:P2"/>
    <mergeCell ref="O4:P4"/>
    <mergeCell ref="A8:K8"/>
    <mergeCell ref="B9:E9"/>
    <mergeCell ref="B10:E10"/>
    <mergeCell ref="B11:E11"/>
    <mergeCell ref="B12:E12"/>
    <mergeCell ref="A13:K13"/>
    <mergeCell ref="O14:P14"/>
    <mergeCell ref="A16:K16"/>
    <mergeCell ref="A18:K18"/>
    <mergeCell ref="A2:A3"/>
    <mergeCell ref="A14:A15"/>
    <mergeCell ref="B2:B3"/>
    <mergeCell ref="B6:B7"/>
    <mergeCell ref="B14:B15"/>
    <mergeCell ref="C2:C3"/>
    <mergeCell ref="C6:C7"/>
    <mergeCell ref="C14:C15"/>
    <mergeCell ref="D2:D3"/>
    <mergeCell ref="D6:D7"/>
    <mergeCell ref="D14:D15"/>
    <mergeCell ref="E2:E3"/>
    <mergeCell ref="E6:E7"/>
    <mergeCell ref="E14:E15"/>
    <mergeCell ref="F2:F3"/>
    <mergeCell ref="F6:F7"/>
    <mergeCell ref="F14:F15"/>
    <mergeCell ref="G2:G3"/>
    <mergeCell ref="G14:G15"/>
    <mergeCell ref="H2:H3"/>
    <mergeCell ref="H6:H7"/>
    <mergeCell ref="H14:H15"/>
    <mergeCell ref="I2:I3"/>
    <mergeCell ref="I14:I15"/>
    <mergeCell ref="J2:J3"/>
    <mergeCell ref="J6:J7"/>
    <mergeCell ref="J14:J15"/>
    <mergeCell ref="K2:K3"/>
    <mergeCell ref="K14:K15"/>
    <mergeCell ref="L2:L3"/>
    <mergeCell ref="L4:L5"/>
    <mergeCell ref="L14:L15"/>
    <mergeCell ref="M2:M3"/>
    <mergeCell ref="M4:M5"/>
    <mergeCell ref="M6:M7"/>
    <mergeCell ref="M14:M15"/>
    <mergeCell ref="N2:N3"/>
    <mergeCell ref="N4:N5"/>
    <mergeCell ref="N6:N7"/>
    <mergeCell ref="N14:N15"/>
    <mergeCell ref="O6:O7"/>
    <mergeCell ref="P6:P7"/>
    <mergeCell ref="Q2:Q3"/>
    <mergeCell ref="Q6:Q7"/>
    <mergeCell ref="Q14:Q15"/>
    <mergeCell ref="A4:K5"/>
  </mergeCells>
  <printOptions horizontalCentered="1"/>
  <pageMargins left="0.196527777777778" right="0.196527777777778" top="0.196527777777778" bottom="0.196527777777778" header="0.298611111111111" footer="0.0784722222222222"/>
  <pageSetup paperSize="9" scale="67" fitToHeight="0" orientation="landscape" blackAndWhite="1" horizontalDpi="600"/>
  <headerFooter>
    <oddHeader>&amp;L附表1</oddHeader>
    <oddFooter>&amp;C第 &amp;P 页，共 &amp;N 页</oddFoot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ω冋</cp:lastModifiedBy>
  <dcterms:created xsi:type="dcterms:W3CDTF">2023-02-21T14:26:00Z</dcterms:created>
  <dcterms:modified xsi:type="dcterms:W3CDTF">2026-03-20T03:22:24Z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6A5B08586778476BAC7A9760657F2482_13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