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Sheet1!$A$2:$H$7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<sst xmlns="http://schemas.openxmlformats.org/spreadsheetml/2006/main" count="50" uniqueCount="37">
  <si>
    <t>陆河县2024年车辆购置税收入补助地方资金（第一批，以奖代补部分）分配方案</t>
  </si>
  <si>
    <t>序号</t>
  </si>
  <si>
    <t>项目类型</t>
  </si>
  <si>
    <t>项目名称</t>
  </si>
  <si>
    <t>建设业主单位</t>
  </si>
  <si>
    <t>建设里程（公里）</t>
  </si>
  <si>
    <t>总投资（万元）</t>
  </si>
  <si>
    <t>此次分配资金
（万元）</t>
  </si>
  <si>
    <t>备注</t>
  </si>
  <si>
    <t>合计</t>
  </si>
  <si>
    <t>一、农村公路新改建工程</t>
  </si>
  <si>
    <t>（一）河口镇小计</t>
  </si>
  <si>
    <t>通建制村单改双</t>
  </si>
  <si>
    <t>圳口村至大塘村</t>
  </si>
  <si>
    <t>河口镇人民政府</t>
  </si>
  <si>
    <t>深湖桥至土枝村委</t>
  </si>
  <si>
    <t>黄牛寮村至岭头村</t>
  </si>
  <si>
    <t>嶂下村至圳口村</t>
  </si>
  <si>
    <t>（二）上护镇小计</t>
  </si>
  <si>
    <t>护东村委至燕子岩</t>
  </si>
  <si>
    <t>上护镇人民政府</t>
  </si>
  <si>
    <t>普通国道联结工程</t>
  </si>
  <si>
    <t>石船村至大窝村</t>
  </si>
  <si>
    <t>石坑村至鱼寮村</t>
  </si>
  <si>
    <t>（三）新田镇小计</t>
  </si>
  <si>
    <t>河米线路口至参城村</t>
  </si>
  <si>
    <t>新田镇人民政府</t>
  </si>
  <si>
    <t>陶仔至漈头</t>
  </si>
  <si>
    <t>（四）螺溪镇小计</t>
  </si>
  <si>
    <t>普通省道联结工程</t>
  </si>
  <si>
    <t>下伯公三叉路口至横坑路口</t>
  </si>
  <si>
    <t>螺溪镇人民政府</t>
  </si>
  <si>
    <t>二、农村公路危旧桥梁改造工程</t>
  </si>
  <si>
    <t>农村公路危桥改造</t>
  </si>
  <si>
    <t>上路桥</t>
  </si>
  <si>
    <t>县公路事务中心</t>
  </si>
  <si>
    <t>桥长18.04米
桥宽6.5米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</si>
</sst>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85" zoomScaleNormal="85" workbookViewId="0">
      <pane ySplit="2" topLeftCell="A3" activePane="bottomLeft" state="frozen"/>
      <selection/>
      <selection pane="bottomLeft" activeCell="G6" sqref="G6"/>
    </sheetView>
  </sheetViews>
  <sheetFormatPr defaultColWidth="9" defaultRowHeight="13.5" outlineLevelCol="7"/>
  <cols>
    <col min="1" max="1" width="6.875" style="4" customWidth="1"/>
    <col min="2" max="2" width="19.025" style="4" customWidth="1"/>
    <col min="3" max="3" width="28.325" style="5" customWidth="1"/>
    <col min="4" max="4" width="21.375" style="5" customWidth="1"/>
    <col min="5" max="5" width="18.8833333333333" style="4" customWidth="1"/>
    <col min="6" max="6" width="18.75" style="5" customWidth="1"/>
    <col min="7" max="7" width="19.125" style="5" customWidth="1"/>
    <col min="8" max="8" width="9.86666666666667" style="4" customWidth="1"/>
    <col min="9" max="16384" width="9" style="4"/>
  </cols>
  <sheetData>
    <row r="1" s="1" customFormat="1" ht="50" customHeight="1" spans="1:8">
      <c r="A1" s="6" t="s">
        <v>0</v>
      </c>
      <c r="B1" s="6"/>
      <c r="C1" s="7"/>
      <c r="D1" s="7"/>
      <c r="E1" s="6"/>
      <c r="F1" s="7"/>
      <c r="G1" s="7"/>
      <c r="H1" s="6"/>
    </row>
    <row r="2" s="2" customFormat="1" ht="65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s="2" customFormat="1" ht="44" customHeight="1" spans="1:8">
      <c r="A3" s="10" t="s">
        <v>9</v>
      </c>
      <c r="B3" s="11"/>
      <c r="C3" s="11"/>
      <c r="D3" s="12"/>
      <c r="E3" s="9"/>
      <c r="F3" s="9">
        <f t="shared" ref="E3:G3" si="0">SUM(F4,F19)</f>
        <v>1914.4052</v>
      </c>
      <c r="G3" s="9">
        <f t="shared" si="0"/>
        <v>1075</v>
      </c>
      <c r="H3" s="8"/>
    </row>
    <row r="4" s="2" customFormat="1" ht="44" customHeight="1" spans="1:8">
      <c r="A4" s="10" t="s">
        <v>10</v>
      </c>
      <c r="B4" s="11"/>
      <c r="C4" s="11"/>
      <c r="D4" s="12"/>
      <c r="E4" s="9">
        <f t="shared" ref="E4:G4" si="1">SUM(E5,E10,E14,E17)</f>
        <v>13.991</v>
      </c>
      <c r="F4" s="9">
        <f t="shared" si="1"/>
        <v>1795.8602</v>
      </c>
      <c r="G4" s="9">
        <f t="shared" si="1"/>
        <v>1049</v>
      </c>
      <c r="H4" s="8"/>
    </row>
    <row r="5" s="2" customFormat="1" ht="44" customHeight="1" spans="1:8">
      <c r="A5" s="10" t="s">
        <v>11</v>
      </c>
      <c r="B5" s="11"/>
      <c r="C5" s="11"/>
      <c r="D5" s="12"/>
      <c r="E5" s="9">
        <f t="shared" ref="E5:G5" si="2">SUM(E6:E9)</f>
        <v>4.463</v>
      </c>
      <c r="F5" s="9">
        <f t="shared" si="2"/>
        <v>518.3325</v>
      </c>
      <c r="G5" s="9">
        <f t="shared" si="2"/>
        <v>334</v>
      </c>
      <c r="H5" s="8"/>
    </row>
    <row r="6" s="3" customFormat="1" ht="48" customHeight="1" spans="1:8">
      <c r="A6" s="13">
        <v>1</v>
      </c>
      <c r="B6" s="13" t="s">
        <v>12</v>
      </c>
      <c r="C6" s="14" t="s">
        <v>13</v>
      </c>
      <c r="D6" s="14" t="s">
        <v>14</v>
      </c>
      <c r="E6" s="13">
        <v>0.941</v>
      </c>
      <c r="F6" s="14">
        <v>129.7041</v>
      </c>
      <c r="G6" s="13">
        <v>70</v>
      </c>
      <c r="H6" s="15"/>
    </row>
    <row r="7" s="3" customFormat="1" ht="48" customHeight="1" spans="1:8">
      <c r="A7" s="13">
        <v>2</v>
      </c>
      <c r="B7" s="13" t="s">
        <v>12</v>
      </c>
      <c r="C7" s="14" t="s">
        <v>15</v>
      </c>
      <c r="D7" s="14" t="s">
        <v>14</v>
      </c>
      <c r="E7" s="13">
        <v>1.241</v>
      </c>
      <c r="F7" s="14">
        <v>118.6613</v>
      </c>
      <c r="G7" s="13">
        <v>93</v>
      </c>
      <c r="H7" s="15"/>
    </row>
    <row r="8" s="3" customFormat="1" ht="48" customHeight="1" spans="1:8">
      <c r="A8" s="13">
        <v>3</v>
      </c>
      <c r="B8" s="13" t="s">
        <v>12</v>
      </c>
      <c r="C8" s="14" t="s">
        <v>16</v>
      </c>
      <c r="D8" s="14" t="s">
        <v>14</v>
      </c>
      <c r="E8" s="13">
        <v>0.986</v>
      </c>
      <c r="F8" s="14">
        <v>102.4126</v>
      </c>
      <c r="G8" s="13">
        <v>74</v>
      </c>
      <c r="H8" s="14"/>
    </row>
    <row r="9" s="3" customFormat="1" ht="48" customHeight="1" spans="1:8">
      <c r="A9" s="13">
        <v>4</v>
      </c>
      <c r="B9" s="13" t="s">
        <v>12</v>
      </c>
      <c r="C9" s="14" t="s">
        <v>17</v>
      </c>
      <c r="D9" s="14" t="s">
        <v>14</v>
      </c>
      <c r="E9" s="13">
        <v>1.295</v>
      </c>
      <c r="F9" s="14">
        <v>167.5545</v>
      </c>
      <c r="G9" s="13">
        <v>97</v>
      </c>
      <c r="H9" s="14"/>
    </row>
    <row r="10" s="2" customFormat="1" ht="44" customHeight="1" spans="1:8">
      <c r="A10" s="10" t="s">
        <v>18</v>
      </c>
      <c r="B10" s="11"/>
      <c r="C10" s="11"/>
      <c r="D10" s="12"/>
      <c r="E10" s="9">
        <f t="shared" ref="E10:G10" si="3">SUM(E11:E13)</f>
        <v>4.902</v>
      </c>
      <c r="F10" s="9">
        <f t="shared" si="3"/>
        <v>768.0153</v>
      </c>
      <c r="G10" s="9">
        <f t="shared" si="3"/>
        <v>368</v>
      </c>
      <c r="H10" s="8"/>
    </row>
    <row r="11" s="3" customFormat="1" ht="48" customHeight="1" spans="1:8">
      <c r="A11" s="13">
        <v>5</v>
      </c>
      <c r="B11" s="13" t="s">
        <v>12</v>
      </c>
      <c r="C11" s="14" t="s">
        <v>19</v>
      </c>
      <c r="D11" s="14" t="s">
        <v>20</v>
      </c>
      <c r="E11" s="13">
        <v>1.587</v>
      </c>
      <c r="F11" s="14">
        <v>190.44</v>
      </c>
      <c r="G11" s="13">
        <v>119</v>
      </c>
      <c r="H11" s="14"/>
    </row>
    <row r="12" s="3" customFormat="1" ht="48" customHeight="1" spans="1:8">
      <c r="A12" s="13">
        <v>6</v>
      </c>
      <c r="B12" s="13" t="s">
        <v>21</v>
      </c>
      <c r="C12" s="14" t="s">
        <v>22</v>
      </c>
      <c r="D12" s="14" t="s">
        <v>20</v>
      </c>
      <c r="E12" s="13">
        <v>1.507</v>
      </c>
      <c r="F12" s="14">
        <v>191.4958</v>
      </c>
      <c r="G12" s="13">
        <v>113</v>
      </c>
      <c r="H12" s="14"/>
    </row>
    <row r="13" s="3" customFormat="1" ht="48" customHeight="1" spans="1:8">
      <c r="A13" s="13">
        <v>7</v>
      </c>
      <c r="B13" s="13" t="s">
        <v>21</v>
      </c>
      <c r="C13" s="14" t="s">
        <v>23</v>
      </c>
      <c r="D13" s="14" t="s">
        <v>20</v>
      </c>
      <c r="E13" s="13">
        <v>1.808</v>
      </c>
      <c r="F13" s="14">
        <v>386.0795</v>
      </c>
      <c r="G13" s="13">
        <v>136</v>
      </c>
      <c r="H13" s="14"/>
    </row>
    <row r="14" s="2" customFormat="1" ht="44" customHeight="1" spans="1:8">
      <c r="A14" s="10" t="s">
        <v>24</v>
      </c>
      <c r="B14" s="11"/>
      <c r="C14" s="11"/>
      <c r="D14" s="12"/>
      <c r="E14" s="9">
        <f t="shared" ref="E14:G14" si="4">SUM(E15:E16)</f>
        <v>3.672</v>
      </c>
      <c r="F14" s="9">
        <f t="shared" si="4"/>
        <v>418.1273</v>
      </c>
      <c r="G14" s="9">
        <f t="shared" si="4"/>
        <v>276</v>
      </c>
      <c r="H14" s="8"/>
    </row>
    <row r="15" s="3" customFormat="1" ht="48" customHeight="1" spans="1:8">
      <c r="A15" s="13">
        <v>8</v>
      </c>
      <c r="B15" s="13" t="s">
        <v>12</v>
      </c>
      <c r="C15" s="14" t="s">
        <v>25</v>
      </c>
      <c r="D15" s="14" t="s">
        <v>26</v>
      </c>
      <c r="E15" s="13">
        <v>1.051</v>
      </c>
      <c r="F15" s="14">
        <v>140.5</v>
      </c>
      <c r="G15" s="13">
        <v>79</v>
      </c>
      <c r="H15" s="14"/>
    </row>
    <row r="16" s="3" customFormat="1" ht="48" customHeight="1" spans="1:8">
      <c r="A16" s="13">
        <v>9</v>
      </c>
      <c r="B16" s="13" t="s">
        <v>21</v>
      </c>
      <c r="C16" s="14" t="s">
        <v>27</v>
      </c>
      <c r="D16" s="14" t="s">
        <v>26</v>
      </c>
      <c r="E16" s="13">
        <v>2.621</v>
      </c>
      <c r="F16" s="14">
        <v>277.6273</v>
      </c>
      <c r="G16" s="13">
        <v>197</v>
      </c>
      <c r="H16" s="14"/>
    </row>
    <row r="17" s="2" customFormat="1" ht="44" customHeight="1" spans="1:8">
      <c r="A17" s="10" t="s">
        <v>28</v>
      </c>
      <c r="B17" s="11"/>
      <c r="C17" s="11"/>
      <c r="D17" s="12"/>
      <c r="E17" s="9">
        <f t="shared" ref="E17:G17" si="5">SUM(E18)</f>
        <v>0.954</v>
      </c>
      <c r="F17" s="9">
        <f t="shared" si="5"/>
        <v>91.3851</v>
      </c>
      <c r="G17" s="9">
        <f t="shared" si="5"/>
        <v>71</v>
      </c>
      <c r="H17" s="8"/>
    </row>
    <row r="18" s="3" customFormat="1" ht="48" customHeight="1" spans="1:8">
      <c r="A18" s="13">
        <v>10</v>
      </c>
      <c r="B18" s="13" t="s">
        <v>29</v>
      </c>
      <c r="C18" s="14" t="s">
        <v>30</v>
      </c>
      <c r="D18" s="14" t="s">
        <v>31</v>
      </c>
      <c r="E18" s="13">
        <v>0.954</v>
      </c>
      <c r="F18" s="14">
        <v>91.3851</v>
      </c>
      <c r="G18" s="13">
        <v>71</v>
      </c>
      <c r="H18" s="14"/>
    </row>
    <row r="19" s="2" customFormat="1" ht="44" customHeight="1" spans="1:8">
      <c r="A19" s="10" t="s">
        <v>32</v>
      </c>
      <c r="B19" s="11"/>
      <c r="C19" s="11"/>
      <c r="D19" s="12"/>
      <c r="E19" s="9"/>
      <c r="F19" s="9">
        <f t="shared" ref="E19:G19" si="6">SUM(F20)</f>
        <v>118.545</v>
      </c>
      <c r="G19" s="9">
        <f t="shared" si="6"/>
        <v>26</v>
      </c>
      <c r="H19" s="8"/>
    </row>
    <row r="20" s="3" customFormat="1" ht="48" customHeight="1" spans="1:8">
      <c r="A20" s="13">
        <v>11</v>
      </c>
      <c r="B20" s="13" t="s">
        <v>33</v>
      </c>
      <c r="C20" s="14" t="s">
        <v>34</v>
      </c>
      <c r="D20" s="14" t="s">
        <v>35</v>
      </c>
      <c r="E20" s="14" t="s">
        <v>36</v>
      </c>
      <c r="F20" s="14">
        <v>118.545</v>
      </c>
      <c r="G20" s="13">
        <v>26</v>
      </c>
      <c r="H20" s="13"/>
    </row>
  </sheetData>
  <mergeCells count="8">
    <mergeCell ref="A1:H1"/>
    <mergeCell ref="A3:D3"/>
    <mergeCell ref="A4:D4"/>
    <mergeCell ref="A5:D5"/>
    <mergeCell ref="A10:D10"/>
    <mergeCell ref="A14:D14"/>
    <mergeCell ref="A17:D17"/>
    <mergeCell ref="A19:D19"/>
  </mergeCells>
  <printOptions horizontalCentered="1"/>
  <pageMargins left="0.314583333333333" right="0.236111111111111" top="0.629861111111111" bottom="0.629861111111111" header="0.298611111111111" footer="0.298611111111111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GHG_LSW</dc:creator>
  <cp:lastModifiedBy>ω冋</cp:lastModifiedBy>
  <dcterms:created xsi:type="dcterms:W3CDTF">2021-01-14T03:05:00Z</dcterms:created>
  <dcterms:modified xsi:type="dcterms:W3CDTF">2024-03-28T03:03:45Z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36925FB05FEF47A58931F27D574A606B_13</vt:lpwstr>
  </property>
  <property fmtid="{D5CDD505-2E9C-101B-9397-08002B2CF9AE}" pid="4" name="commondata">
    <vt:lpwstr>eyJoZGlkIjoiMDFmNDczMDUxYTQ1MDNkY2Y1NTNiZTliNTExMDMxOGEifQ==</vt:lpwstr>
  </property>
  <property fmtid="{D5CDD505-2E9C-101B-9397-08002B2CF9AE}" pid="5" name="KSOReadingLayout">
    <vt:bool>false</vt:bool>
  </property>
</Properties>
</file>