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 firstSheet="1" activeTab="1"/>
  </bookViews>
  <sheets>
    <sheet name="2#8#备案价格表（报批）" sheetId="3" state="hidden" r:id="rId1"/>
    <sheet name="Sheet1" sheetId="8" r:id="rId2"/>
    <sheet name="2#8#备案价格表（标准—住宅）" sheetId="4" state="hidden" r:id="rId3"/>
    <sheet name="备案价格表（标准—商铺） (2)" sheetId="5" state="hidden" r:id="rId4"/>
  </sheets>
  <definedNames>
    <definedName name="_xlnm._FilterDatabase" localSheetId="2" hidden="1">'2#8#备案价格表（标准—住宅）'!$A$5:$O$460</definedName>
    <definedName name="_xlnm.Print_Area" localSheetId="2">'2#8#备案价格表（标准—住宅）'!$A$1:$O$460</definedName>
    <definedName name="_xlnm.Print_Area" localSheetId="3">'备案价格表（标准—商铺） (2)'!$A$43:$N$107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<sst xmlns="http://schemas.openxmlformats.org/spreadsheetml/2006/main" count="4606" uniqueCount="1219">
  <si>
    <t>楼栋</t>
  </si>
  <si>
    <t>惠州星荣域2#一单元住宅销售价格表</t>
  </si>
  <si>
    <t>惠州星河荣域2#二单元住宅销售价格表</t>
  </si>
  <si>
    <t>惠州星河荣域8#住宅销售价格表</t>
  </si>
  <si>
    <t>房号</t>
  </si>
  <si>
    <t>建面（㎡）</t>
  </si>
  <si>
    <t>套内（㎡）</t>
  </si>
  <si>
    <t>总价     （元）</t>
  </si>
  <si>
    <t>单价     （元/㎡）</t>
  </si>
  <si>
    <t>2-1-3301</t>
  </si>
  <si>
    <t>2-1-3302</t>
  </si>
  <si>
    <t>2-1-3303</t>
  </si>
  <si>
    <t>2-1-3304</t>
  </si>
  <si>
    <t>2-1-3305</t>
  </si>
  <si>
    <t>2-2-3301</t>
  </si>
  <si>
    <t>2-2-3302</t>
  </si>
  <si>
    <t>2-2-3303</t>
  </si>
  <si>
    <t>2-2-3304</t>
  </si>
  <si>
    <t>8-3301</t>
  </si>
  <si>
    <t>8-3302</t>
  </si>
  <si>
    <t>8-3303</t>
  </si>
  <si>
    <t>8-3304</t>
  </si>
  <si>
    <t>8-3305</t>
  </si>
  <si>
    <t>8-3306</t>
  </si>
  <si>
    <t>2-1-3201</t>
  </si>
  <si>
    <t>2-1-3202</t>
  </si>
  <si>
    <t>2-1-3203</t>
  </si>
  <si>
    <t>2-1-3204</t>
  </si>
  <si>
    <t>2-1-3205</t>
  </si>
  <si>
    <t>2-2-3201</t>
  </si>
  <si>
    <t>2-2-3202</t>
  </si>
  <si>
    <t>2-2-3203</t>
  </si>
  <si>
    <t>8-3201</t>
  </si>
  <si>
    <t>8-3202</t>
  </si>
  <si>
    <t>8-3203</t>
  </si>
  <si>
    <t>8-3204</t>
  </si>
  <si>
    <t>8-3205</t>
  </si>
  <si>
    <t>8-3206</t>
  </si>
  <si>
    <t>2-1-3101</t>
  </si>
  <si>
    <t>2-1-3102</t>
  </si>
  <si>
    <t>2-1-3103</t>
  </si>
  <si>
    <t>2-1-3104</t>
  </si>
  <si>
    <t>2-1-3105</t>
  </si>
  <si>
    <t>2-2-3101</t>
  </si>
  <si>
    <t>2-2-3102</t>
  </si>
  <si>
    <t>2-2-3103</t>
  </si>
  <si>
    <t>2-2-3104</t>
  </si>
  <si>
    <t>8-3101</t>
  </si>
  <si>
    <t>8-3102</t>
  </si>
  <si>
    <t>8-3103</t>
  </si>
  <si>
    <t>8-3104</t>
  </si>
  <si>
    <t>8-3105</t>
  </si>
  <si>
    <t>8-3106</t>
  </si>
  <si>
    <t>2-1-3001</t>
  </si>
  <si>
    <t>2-1-3002</t>
  </si>
  <si>
    <t>2-1-3003</t>
  </si>
  <si>
    <t>2-1-3004</t>
  </si>
  <si>
    <t>2-1-3005</t>
  </si>
  <si>
    <t>2-2-3001</t>
  </si>
  <si>
    <t>2-2-3002</t>
  </si>
  <si>
    <t>2-2-3003</t>
  </si>
  <si>
    <t>2-2-3004</t>
  </si>
  <si>
    <t>8-3001</t>
  </si>
  <si>
    <t>8-3002</t>
  </si>
  <si>
    <t>8-3003</t>
  </si>
  <si>
    <t>8-3004</t>
  </si>
  <si>
    <t>8-3005</t>
  </si>
  <si>
    <t>8-3006</t>
  </si>
  <si>
    <t>2-1-2901</t>
  </si>
  <si>
    <t>2-1-2902</t>
  </si>
  <si>
    <t>2-1-2903</t>
  </si>
  <si>
    <t>2-1-2904</t>
  </si>
  <si>
    <t>2-1-2905</t>
  </si>
  <si>
    <t>2-2-2901</t>
  </si>
  <si>
    <t>2-2-2902</t>
  </si>
  <si>
    <t>2-2-2903</t>
  </si>
  <si>
    <t>2-2-2904</t>
  </si>
  <si>
    <t>8-2901</t>
  </si>
  <si>
    <t>8-2902</t>
  </si>
  <si>
    <t>8-2903</t>
  </si>
  <si>
    <t>8-2904</t>
  </si>
  <si>
    <t>8-2905</t>
  </si>
  <si>
    <t>8-2906</t>
  </si>
  <si>
    <t>2-1-2801</t>
  </si>
  <si>
    <t>2-1-2802</t>
  </si>
  <si>
    <t>2-1-2803</t>
  </si>
  <si>
    <t>2-1-2804</t>
  </si>
  <si>
    <t>2-1-2805</t>
  </si>
  <si>
    <t>2-2-2801</t>
  </si>
  <si>
    <t>2-2-2802</t>
  </si>
  <si>
    <t>2-2-2803</t>
  </si>
  <si>
    <t>2-2-2804</t>
  </si>
  <si>
    <t>8-2801</t>
  </si>
  <si>
    <t>8-2802</t>
  </si>
  <si>
    <t>8-2803</t>
  </si>
  <si>
    <t>8-2804</t>
  </si>
  <si>
    <t>8-2805</t>
  </si>
  <si>
    <t>8-2806</t>
  </si>
  <si>
    <t>2-1-2701</t>
  </si>
  <si>
    <t>2-1-2702</t>
  </si>
  <si>
    <t>2-1-2703</t>
  </si>
  <si>
    <t>2-1-2704</t>
  </si>
  <si>
    <t>2-1-2705</t>
  </si>
  <si>
    <t>2-2-2701</t>
  </si>
  <si>
    <t>2-2-2702</t>
  </si>
  <si>
    <t>2-2-2703</t>
  </si>
  <si>
    <t>2-2-2704</t>
  </si>
  <si>
    <t>8-2701</t>
  </si>
  <si>
    <t>8-2702</t>
  </si>
  <si>
    <t>8-2703</t>
  </si>
  <si>
    <t>8-2704</t>
  </si>
  <si>
    <t>8-2705</t>
  </si>
  <si>
    <t>8-2706</t>
  </si>
  <si>
    <t>2-1-2601</t>
  </si>
  <si>
    <t>2-1-2602</t>
  </si>
  <si>
    <t>2-1-2603</t>
  </si>
  <si>
    <t>2-1-2604</t>
  </si>
  <si>
    <t>2-1-2605</t>
  </si>
  <si>
    <t>2-2-2601</t>
  </si>
  <si>
    <t>2-2-2602</t>
  </si>
  <si>
    <t>2-2-2603</t>
  </si>
  <si>
    <t>2-2-2604</t>
  </si>
  <si>
    <t>8-2601</t>
  </si>
  <si>
    <t>8-2602</t>
  </si>
  <si>
    <t>8-2603</t>
  </si>
  <si>
    <t>8-2604</t>
  </si>
  <si>
    <t>8-2605</t>
  </si>
  <si>
    <t>8-2606</t>
  </si>
  <si>
    <t>2-1-2501</t>
  </si>
  <si>
    <t>2-1-2502</t>
  </si>
  <si>
    <t>2-1-2503</t>
  </si>
  <si>
    <t>2-1-2504</t>
  </si>
  <si>
    <t>2-1-2505</t>
  </si>
  <si>
    <t>2-2-2501</t>
  </si>
  <si>
    <t>2-2-2502</t>
  </si>
  <si>
    <t>2-2-2503</t>
  </si>
  <si>
    <t>2-2-2504</t>
  </si>
  <si>
    <t>8-2501</t>
  </si>
  <si>
    <t>8-2502</t>
  </si>
  <si>
    <t>8-2503</t>
  </si>
  <si>
    <t>8-2504</t>
  </si>
  <si>
    <t>8-2505</t>
  </si>
  <si>
    <t>8-2506</t>
  </si>
  <si>
    <t>2-1-2401</t>
  </si>
  <si>
    <t>2-1-2402</t>
  </si>
  <si>
    <t>2-1-2403</t>
  </si>
  <si>
    <t>2-1-2404</t>
  </si>
  <si>
    <t>2-1-2405</t>
  </si>
  <si>
    <t>2-2-2401</t>
  </si>
  <si>
    <t>2-2-2402</t>
  </si>
  <si>
    <t>2-2-2403</t>
  </si>
  <si>
    <t>2-2-2404</t>
  </si>
  <si>
    <t>8-2401</t>
  </si>
  <si>
    <t>8-2402</t>
  </si>
  <si>
    <t>8-2403</t>
  </si>
  <si>
    <t>8-2404</t>
  </si>
  <si>
    <t>8-2405</t>
  </si>
  <si>
    <t>8-2406</t>
  </si>
  <si>
    <t>2-1-2301</t>
  </si>
  <si>
    <t>2-1-2302</t>
  </si>
  <si>
    <t>2-1-2303</t>
  </si>
  <si>
    <t>2-1-2304</t>
  </si>
  <si>
    <t>2-1-2305</t>
  </si>
  <si>
    <t>2-2-2301</t>
  </si>
  <si>
    <t>2-2-2302</t>
  </si>
  <si>
    <t>2-2-2303</t>
  </si>
  <si>
    <t>2-2-2304</t>
  </si>
  <si>
    <t>8-2301</t>
  </si>
  <si>
    <t>8-2302</t>
  </si>
  <si>
    <t>8-2303</t>
  </si>
  <si>
    <t>8-2304</t>
  </si>
  <si>
    <t>8-2305</t>
  </si>
  <si>
    <t>8-2306</t>
  </si>
  <si>
    <t>2-1-2201</t>
  </si>
  <si>
    <t>2-1-2202</t>
  </si>
  <si>
    <t>2-1-2203</t>
  </si>
  <si>
    <t>2-1-2204</t>
  </si>
  <si>
    <t>2-1-2205</t>
  </si>
  <si>
    <t>2-2-2201</t>
  </si>
  <si>
    <t>2-2-2202</t>
  </si>
  <si>
    <t>2-2-2203</t>
  </si>
  <si>
    <t>2-2-2204</t>
  </si>
  <si>
    <t>8-2201</t>
  </si>
  <si>
    <t>8-2202</t>
  </si>
  <si>
    <t>8-2203</t>
  </si>
  <si>
    <t>8-2204</t>
  </si>
  <si>
    <t>8-2205</t>
  </si>
  <si>
    <t>8-2206</t>
  </si>
  <si>
    <t>2-1-2101</t>
  </si>
  <si>
    <t>2-1-2102</t>
  </si>
  <si>
    <t>2-1-2103</t>
  </si>
  <si>
    <t>2-1-2104</t>
  </si>
  <si>
    <t>2-1-2105</t>
  </si>
  <si>
    <t>2-2-2101</t>
  </si>
  <si>
    <t>2-2-2102</t>
  </si>
  <si>
    <t>2-2-2103</t>
  </si>
  <si>
    <t>2-2-2104</t>
  </si>
  <si>
    <t>8-2101</t>
  </si>
  <si>
    <t>8-2102</t>
  </si>
  <si>
    <t>8-2103</t>
  </si>
  <si>
    <t>8-2104</t>
  </si>
  <si>
    <t>8-2105</t>
  </si>
  <si>
    <t>8-2106</t>
  </si>
  <si>
    <t>2-1-2001</t>
  </si>
  <si>
    <t>2-1-2002</t>
  </si>
  <si>
    <t>2-1-2003</t>
  </si>
  <si>
    <t>2-1-2004</t>
  </si>
  <si>
    <t>2-1-2005</t>
  </si>
  <si>
    <t>2-2-2001</t>
  </si>
  <si>
    <t>2-2-2002</t>
  </si>
  <si>
    <t>2-2-2003</t>
  </si>
  <si>
    <t>2-2-2004</t>
  </si>
  <si>
    <t>8-2001</t>
  </si>
  <si>
    <t>8-2002</t>
  </si>
  <si>
    <t>8-2003</t>
  </si>
  <si>
    <t>8-2004</t>
  </si>
  <si>
    <t>8-2005</t>
  </si>
  <si>
    <t>8-2006</t>
  </si>
  <si>
    <t>2-1-1901</t>
  </si>
  <si>
    <t>2-1-1902</t>
  </si>
  <si>
    <t>2-1-1903</t>
  </si>
  <si>
    <t>2-1-1904</t>
  </si>
  <si>
    <t>2-1-1905</t>
  </si>
  <si>
    <t>2-2-1901</t>
  </si>
  <si>
    <t>2-2-1902</t>
  </si>
  <si>
    <t>2-2-1903</t>
  </si>
  <si>
    <t>2-2-1904</t>
  </si>
  <si>
    <t>8-1901</t>
  </si>
  <si>
    <t>8-1902</t>
  </si>
  <si>
    <t>8-1903</t>
  </si>
  <si>
    <t>8-1904</t>
  </si>
  <si>
    <t>8-1905</t>
  </si>
  <si>
    <t>8-1906</t>
  </si>
  <si>
    <t>2-1-1801</t>
  </si>
  <si>
    <t>2-1-1802</t>
  </si>
  <si>
    <t>2-1-1803</t>
  </si>
  <si>
    <t>2-1-1804</t>
  </si>
  <si>
    <t>2-1-1805</t>
  </si>
  <si>
    <t>2-2-1801</t>
  </si>
  <si>
    <t>2-2-1802</t>
  </si>
  <si>
    <t>2-2-1803</t>
  </si>
  <si>
    <t>2-2-1804</t>
  </si>
  <si>
    <t>8-1801</t>
  </si>
  <si>
    <t>8-1802</t>
  </si>
  <si>
    <t>8-1803</t>
  </si>
  <si>
    <t>8-1804</t>
  </si>
  <si>
    <t>8-1805</t>
  </si>
  <si>
    <t>8-1806</t>
  </si>
  <si>
    <t>2-1-1701</t>
  </si>
  <si>
    <t>2-1-1702</t>
  </si>
  <si>
    <t>2-1-1703</t>
  </si>
  <si>
    <t>2-1-1704</t>
  </si>
  <si>
    <t>2-1-1705</t>
  </si>
  <si>
    <t>2-2-1701</t>
  </si>
  <si>
    <t>2-2-1702</t>
  </si>
  <si>
    <t>2-2-1703</t>
  </si>
  <si>
    <t>2-2-1704</t>
  </si>
  <si>
    <t>8-1701</t>
  </si>
  <si>
    <t>8-1702</t>
  </si>
  <si>
    <t>8-1703</t>
  </si>
  <si>
    <t>8-1704</t>
  </si>
  <si>
    <t>8-1705</t>
  </si>
  <si>
    <t>8-1706</t>
  </si>
  <si>
    <t>2-1-1601</t>
  </si>
  <si>
    <t>2-1-1602</t>
  </si>
  <si>
    <t>2-1-1603</t>
  </si>
  <si>
    <t>2-1-1604</t>
  </si>
  <si>
    <t>2-1-1605</t>
  </si>
  <si>
    <t>2-2-1601</t>
  </si>
  <si>
    <t>2-2-1602</t>
  </si>
  <si>
    <t>2-2-1603</t>
  </si>
  <si>
    <t>2-2-1604</t>
  </si>
  <si>
    <t>8-1601</t>
  </si>
  <si>
    <t>8-1602</t>
  </si>
  <si>
    <t>8-1603</t>
  </si>
  <si>
    <t>8-1604</t>
  </si>
  <si>
    <t>8-1605</t>
  </si>
  <si>
    <t>8-1606</t>
  </si>
  <si>
    <t>2-1-1501</t>
  </si>
  <si>
    <t>2-1-1502</t>
  </si>
  <si>
    <t>2-1-1503</t>
  </si>
  <si>
    <t>2-1-1504</t>
  </si>
  <si>
    <t>2-1-1505</t>
  </si>
  <si>
    <t>2-2-1501</t>
  </si>
  <si>
    <t>2-2-1502</t>
  </si>
  <si>
    <t>2-2-1503</t>
  </si>
  <si>
    <t>2-2-1504</t>
  </si>
  <si>
    <t>8-1501</t>
  </si>
  <si>
    <t>8-1502</t>
  </si>
  <si>
    <t>8-1503</t>
  </si>
  <si>
    <t>8-1504</t>
  </si>
  <si>
    <t>8-1505</t>
  </si>
  <si>
    <t>8-1506</t>
  </si>
  <si>
    <t>2-1-1401</t>
  </si>
  <si>
    <t>2-1-1402</t>
  </si>
  <si>
    <t>2-1-1403</t>
  </si>
  <si>
    <t>2-1-1404</t>
  </si>
  <si>
    <t>2-1-1405</t>
  </si>
  <si>
    <t>2-2-1401</t>
  </si>
  <si>
    <t>2-2-1402</t>
  </si>
  <si>
    <t>2-2-1403</t>
  </si>
  <si>
    <t>2-2-1404</t>
  </si>
  <si>
    <t>8-1401</t>
  </si>
  <si>
    <t>8-1402</t>
  </si>
  <si>
    <t>8-1403</t>
  </si>
  <si>
    <t>8-1404</t>
  </si>
  <si>
    <t>8-1405</t>
  </si>
  <si>
    <t>8-1406</t>
  </si>
  <si>
    <t>2-1-1301</t>
  </si>
  <si>
    <t>2-1-1302</t>
  </si>
  <si>
    <t>2-1-1303</t>
  </si>
  <si>
    <t>2-1-1304</t>
  </si>
  <si>
    <t>2-1-1305</t>
  </si>
  <si>
    <t>2-2-1301</t>
  </si>
  <si>
    <t>2-2-1302</t>
  </si>
  <si>
    <t>2-2-1303</t>
  </si>
  <si>
    <t>2-2-1304</t>
  </si>
  <si>
    <t>8-1301</t>
  </si>
  <si>
    <t>8-1302</t>
  </si>
  <si>
    <t>8-1303</t>
  </si>
  <si>
    <t>8-1304</t>
  </si>
  <si>
    <t>8-1305</t>
  </si>
  <si>
    <t>8-1306</t>
  </si>
  <si>
    <t>2-1-1201</t>
  </si>
  <si>
    <t>2-1-1202</t>
  </si>
  <si>
    <t>2-1-1203</t>
  </si>
  <si>
    <t>2-1-1204</t>
  </si>
  <si>
    <t>2-1-1205</t>
  </si>
  <si>
    <t>2-2-1201</t>
  </si>
  <si>
    <t>2-2-1202</t>
  </si>
  <si>
    <t>2-2-1203</t>
  </si>
  <si>
    <t>2-2-1204</t>
  </si>
  <si>
    <t>8-1201</t>
  </si>
  <si>
    <t>8-1202</t>
  </si>
  <si>
    <t>8-1203</t>
  </si>
  <si>
    <t>8-1204</t>
  </si>
  <si>
    <t>8-1205</t>
  </si>
  <si>
    <t>8-1206</t>
  </si>
  <si>
    <t>2-1-1101</t>
  </si>
  <si>
    <t>2-1-1102</t>
  </si>
  <si>
    <t>2-1-1103</t>
  </si>
  <si>
    <t>2-1-1104</t>
  </si>
  <si>
    <t>2-1-1105</t>
  </si>
  <si>
    <t>2-2-1101</t>
  </si>
  <si>
    <t>2-2-1102</t>
  </si>
  <si>
    <t>2-2-1103</t>
  </si>
  <si>
    <t>2-2-1104</t>
  </si>
  <si>
    <t>8-1101</t>
  </si>
  <si>
    <t>8-1102</t>
  </si>
  <si>
    <t>8-1103</t>
  </si>
  <si>
    <t>8-1104</t>
  </si>
  <si>
    <t>8-1105</t>
  </si>
  <si>
    <t>8-1106</t>
  </si>
  <si>
    <t>2-1-1001</t>
  </si>
  <si>
    <t>2-1-1002</t>
  </si>
  <si>
    <t>2-1-1003</t>
  </si>
  <si>
    <t>2-1-1004</t>
  </si>
  <si>
    <t>2-1-1005</t>
  </si>
  <si>
    <t>2-2-1001</t>
  </si>
  <si>
    <t>2-2-1002</t>
  </si>
  <si>
    <t>2-2-1003</t>
  </si>
  <si>
    <t>2-2-1004</t>
  </si>
  <si>
    <t>8-1001</t>
  </si>
  <si>
    <t>8-1002</t>
  </si>
  <si>
    <t>8-1003</t>
  </si>
  <si>
    <t>8-1004</t>
  </si>
  <si>
    <t>8-1005</t>
  </si>
  <si>
    <t>8-1006</t>
  </si>
  <si>
    <t>2-1-901</t>
  </si>
  <si>
    <t>2-1-902</t>
  </si>
  <si>
    <t>2-1-903</t>
  </si>
  <si>
    <t>2-1-904</t>
  </si>
  <si>
    <t>2-1-905</t>
  </si>
  <si>
    <t>2-2-901</t>
  </si>
  <si>
    <t>2-2-902</t>
  </si>
  <si>
    <t>2-2-903</t>
  </si>
  <si>
    <t>2-2-904</t>
  </si>
  <si>
    <t>8-901</t>
  </si>
  <si>
    <t>8-902</t>
  </si>
  <si>
    <t>8-903</t>
  </si>
  <si>
    <t>8-904</t>
  </si>
  <si>
    <t>8-905</t>
  </si>
  <si>
    <t>8-906</t>
  </si>
  <si>
    <t>2-1-801</t>
  </si>
  <si>
    <t>2-1-802</t>
  </si>
  <si>
    <t>2-1-803</t>
  </si>
  <si>
    <t>2-1-804</t>
  </si>
  <si>
    <t>2-1-805</t>
  </si>
  <si>
    <t>2-2-801</t>
  </si>
  <si>
    <t>2-2-802</t>
  </si>
  <si>
    <t>2-2-803</t>
  </si>
  <si>
    <t>2-2-804</t>
  </si>
  <si>
    <t>8-801</t>
  </si>
  <si>
    <t>8-802</t>
  </si>
  <si>
    <t>8-803</t>
  </si>
  <si>
    <t>8-804</t>
  </si>
  <si>
    <t>8-805</t>
  </si>
  <si>
    <t>8-806</t>
  </si>
  <si>
    <t>2-1-701</t>
  </si>
  <si>
    <t>2-1-702</t>
  </si>
  <si>
    <t>2-1-703</t>
  </si>
  <si>
    <t>2-1-704</t>
  </si>
  <si>
    <t>2-1-705</t>
  </si>
  <si>
    <t>2-2-701</t>
  </si>
  <si>
    <t>2-2-702</t>
  </si>
  <si>
    <t>2-2-703</t>
  </si>
  <si>
    <t>2-2-704</t>
  </si>
  <si>
    <t>8-701</t>
  </si>
  <si>
    <t>8-702</t>
  </si>
  <si>
    <t>8-703</t>
  </si>
  <si>
    <t>8-704</t>
  </si>
  <si>
    <t>8-705</t>
  </si>
  <si>
    <t>8-706</t>
  </si>
  <si>
    <t>2-1-601</t>
  </si>
  <si>
    <t>2-1-602</t>
  </si>
  <si>
    <t>2-1-603</t>
  </si>
  <si>
    <t>2-1-604</t>
  </si>
  <si>
    <t>2-1-605</t>
  </si>
  <si>
    <t>2-2-601</t>
  </si>
  <si>
    <t>2-2-602</t>
  </si>
  <si>
    <t>2-2-603</t>
  </si>
  <si>
    <t>2-2-604</t>
  </si>
  <si>
    <t>8-601</t>
  </si>
  <si>
    <t>8-602</t>
  </si>
  <si>
    <t>8-603</t>
  </si>
  <si>
    <t>8-604</t>
  </si>
  <si>
    <t>8-605</t>
  </si>
  <si>
    <t>8-606</t>
  </si>
  <si>
    <t>2-1-501</t>
  </si>
  <si>
    <t>2-1-502</t>
  </si>
  <si>
    <t>2-1-503</t>
  </si>
  <si>
    <t>2-1-504</t>
  </si>
  <si>
    <t>2-1-505</t>
  </si>
  <si>
    <t>2-2-501</t>
  </si>
  <si>
    <t>2-2-502</t>
  </si>
  <si>
    <t>2-2-503</t>
  </si>
  <si>
    <t>2-2-504</t>
  </si>
  <si>
    <t>8-501</t>
  </si>
  <si>
    <t>8-502</t>
  </si>
  <si>
    <t>8-503</t>
  </si>
  <si>
    <t>8-504</t>
  </si>
  <si>
    <t>8-505</t>
  </si>
  <si>
    <t>8-506</t>
  </si>
  <si>
    <t>2-1-401</t>
  </si>
  <si>
    <t>2-1-402</t>
  </si>
  <si>
    <t>2-1-403</t>
  </si>
  <si>
    <t>2-1-404</t>
  </si>
  <si>
    <t>2-1-405</t>
  </si>
  <si>
    <t>2-2-401</t>
  </si>
  <si>
    <t>2-2-402</t>
  </si>
  <si>
    <t>2-2-403</t>
  </si>
  <si>
    <t>2-2-404</t>
  </si>
  <si>
    <t>8-401</t>
  </si>
  <si>
    <t>8-402</t>
  </si>
  <si>
    <t>8-403</t>
  </si>
  <si>
    <t>8-404</t>
  </si>
  <si>
    <t>8-405</t>
  </si>
  <si>
    <t>8-406</t>
  </si>
  <si>
    <t>——</t>
  </si>
  <si>
    <t>面积合计</t>
  </si>
  <si>
    <t>套数</t>
  </si>
  <si>
    <t>建筑面积</t>
  </si>
  <si>
    <t>总价</t>
  </si>
  <si>
    <t>均价</t>
  </si>
  <si>
    <t>2栋1单元</t>
  </si>
  <si>
    <t>2栋2单元</t>
  </si>
  <si>
    <t>3栋1单元</t>
  </si>
  <si>
    <t>3栋2单元</t>
  </si>
  <si>
    <t>4栋</t>
  </si>
  <si>
    <t>5栋</t>
  </si>
  <si>
    <t>6栋</t>
  </si>
  <si>
    <t>8栋</t>
  </si>
  <si>
    <t xml:space="preserve">汕尾市新建住宅、商铺销售价格申请表 </t>
  </si>
  <si>
    <t xml:space="preserve">房地产开发企业名称（加盖公章）： 广东省林润时代城有限公司                                                                       项目（楼盘）名称：林润时代中心二期                       </t>
  </si>
  <si>
    <t xml:space="preserve"> 项目所在县（市、区）：汕尾市陆河县                                                                                             申报时间：2024年7月26日</t>
  </si>
  <si>
    <t>序号</t>
  </si>
  <si>
    <t>幢（栋）号</t>
  </si>
  <si>
    <t>楼层（F）</t>
  </si>
  <si>
    <t>房型</t>
  </si>
  <si>
    <t>层高 （ｍ）</t>
  </si>
  <si>
    <t>建筑面积（m²）</t>
  </si>
  <si>
    <t>分摊面积（m²）</t>
  </si>
  <si>
    <t>套内建筑面积（m²）</t>
  </si>
  <si>
    <t>建筑面积单价（元/m²）</t>
  </si>
  <si>
    <t>套内建筑面积单价（元/m²）</t>
  </si>
  <si>
    <t>本次申请总价（元）</t>
  </si>
  <si>
    <t>优惠折扣及其条件</t>
  </si>
  <si>
    <t>销售状态</t>
  </si>
  <si>
    <t>交付标准</t>
  </si>
  <si>
    <t>备注</t>
  </si>
  <si>
    <t>T3</t>
  </si>
  <si>
    <t>2</t>
  </si>
  <si>
    <t>公寓</t>
  </si>
  <si>
    <t>4</t>
  </si>
  <si>
    <t>本次申请后不低于9折
开盘91折</t>
  </si>
  <si>
    <t>待售</t>
  </si>
  <si>
    <t>毛坯</t>
  </si>
  <si>
    <t>首次申报</t>
  </si>
  <si>
    <t>3</t>
  </si>
  <si>
    <r>
      <rPr>
        <sz val="9"/>
        <color theme="1"/>
        <rFont val="DengXian"/>
        <charset val="134"/>
        <scheme val="minor"/>
      </rPr>
      <t>3</t>
    </r>
    <r>
      <rPr>
        <sz val="9"/>
        <color theme="1"/>
        <rFont val="DengXian"/>
        <charset val="134"/>
        <scheme val="minor"/>
      </rPr>
      <t>A</t>
    </r>
    <r>
      <rPr>
        <sz val="9"/>
        <color theme="1"/>
        <rFont val="DengXian"/>
        <charset val="134"/>
        <scheme val="minor"/>
      </rPr>
      <t>01</t>
    </r>
  </si>
  <si>
    <t>5</t>
  </si>
  <si>
    <t>6</t>
  </si>
  <si>
    <t>7</t>
  </si>
  <si>
    <t>8</t>
  </si>
  <si>
    <t>9</t>
  </si>
  <si>
    <t>10</t>
  </si>
  <si>
    <t>11</t>
  </si>
  <si>
    <t>12</t>
  </si>
  <si>
    <t>13</t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</si>
  <si>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3A</t>
    </r>
    <r>
      <rPr>
        <sz val="9"/>
        <color theme="1"/>
        <rFont val="DengXian"/>
        <charset val="134"/>
        <scheme val="minor"/>
      </rPr>
      <t>01</t>
    </r>
  </si>
  <si>
    <t>14</t>
  </si>
  <si>
    <t>15</t>
  </si>
  <si>
    <t>16</t>
  </si>
  <si>
    <t>17</t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</si>
  <si>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9A</t>
    </r>
    <r>
      <rPr>
        <sz val="9"/>
        <color theme="1"/>
        <rFont val="DengXian"/>
        <charset val="134"/>
        <scheme val="minor"/>
      </rPr>
      <t>01</t>
    </r>
  </si>
  <si>
    <t>18</t>
  </si>
  <si>
    <t>19</t>
  </si>
  <si>
    <t>20</t>
  </si>
  <si>
    <t>21</t>
  </si>
  <si>
    <r>
      <rPr>
        <sz val="9"/>
        <color theme="1"/>
        <rFont val="DengXian"/>
        <charset val="134"/>
        <scheme val="minor"/>
      </rPr>
      <t>3</t>
    </r>
    <r>
      <rPr>
        <sz val="9"/>
        <color theme="1"/>
        <rFont val="DengXian"/>
        <charset val="134"/>
        <scheme val="minor"/>
      </rPr>
      <t>A</t>
    </r>
    <r>
      <rPr>
        <sz val="9"/>
        <color theme="1"/>
        <rFont val="DengXian"/>
        <charset val="134"/>
        <scheme val="minor"/>
      </rPr>
      <t>02</t>
    </r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</si>
  <si>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3A</t>
    </r>
    <r>
      <rPr>
        <sz val="9"/>
        <color theme="1"/>
        <rFont val="DengXian"/>
        <charset val="134"/>
        <scheme val="minor"/>
      </rPr>
      <t>02</t>
    </r>
  </si>
  <si>
    <r>
      <rPr>
        <sz val="9"/>
        <color theme="1"/>
        <rFont val="DengXian"/>
        <charset val="134"/>
        <scheme val="minor"/>
      </rPr>
      <t>1</t>
    </r>
    <r>
      <rPr>
        <sz val="9"/>
        <color theme="1"/>
        <rFont val="DengXian"/>
        <charset val="134"/>
        <scheme val="minor"/>
      </rPr>
      <t>9A</t>
    </r>
    <r>
      <rPr>
        <sz val="9"/>
        <color theme="1"/>
        <rFont val="DengXian"/>
        <charset val="134"/>
        <scheme val="minor"/>
      </rPr>
      <t>02</t>
    </r>
  </si>
  <si>
    <t>S35</t>
  </si>
  <si>
    <t>商业</t>
  </si>
  <si>
    <t>S36</t>
  </si>
  <si>
    <t>S37</t>
  </si>
  <si>
    <t>S38</t>
  </si>
  <si>
    <t>S39</t>
  </si>
  <si>
    <t>S40</t>
  </si>
  <si>
    <t>S41</t>
  </si>
  <si>
    <t>S42</t>
  </si>
  <si>
    <t>S43</t>
  </si>
  <si>
    <t>S43A</t>
  </si>
  <si>
    <t>S45</t>
  </si>
  <si>
    <t>S46</t>
  </si>
  <si>
    <t>S47</t>
  </si>
  <si>
    <t>T4</t>
  </si>
  <si>
    <t>S53</t>
  </si>
  <si>
    <t>S53A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</si>
  <si>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</si>
  <si>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</si>
  <si>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</si>
  <si>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</si>
  <si>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</si>
  <si>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</si>
  <si>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</si>
  <si>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</si>
  <si>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</si>
  <si>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S63A</t>
  </si>
  <si>
    <t>S65</t>
  </si>
  <si>
    <t>S66</t>
  </si>
  <si>
    <t>S67</t>
  </si>
  <si>
    <t>S68</t>
  </si>
  <si>
    <t>S69</t>
  </si>
  <si>
    <t>S70</t>
  </si>
  <si>
    <t>S71</t>
  </si>
  <si>
    <t>Q2</t>
  </si>
  <si>
    <t>S23</t>
  </si>
  <si>
    <t>S23A</t>
  </si>
  <si>
    <t>S25</t>
  </si>
  <si>
    <t>S26</t>
  </si>
  <si>
    <t>S27</t>
  </si>
  <si>
    <t>S28</t>
  </si>
  <si>
    <t>S29</t>
  </si>
  <si>
    <t>S30</t>
  </si>
  <si>
    <t>S31</t>
  </si>
  <si>
    <t>S32</t>
  </si>
  <si>
    <t>1、2</t>
  </si>
  <si>
    <t>S33</t>
  </si>
  <si>
    <t>S33A</t>
  </si>
  <si>
    <t>Q3</t>
  </si>
  <si>
    <t>S48</t>
  </si>
  <si>
    <t>S49</t>
  </si>
  <si>
    <t>S50</t>
  </si>
  <si>
    <t>S51</t>
  </si>
  <si>
    <t>S52</t>
  </si>
  <si>
    <t>统计汇总</t>
  </si>
  <si>
    <t>套均建筑面积m²</t>
  </si>
  <si>
    <t>总建筑面积（m²）</t>
  </si>
  <si>
    <t>建筑面积均价（元/m²）</t>
  </si>
  <si>
    <t>总售价（元）</t>
  </si>
  <si>
    <t>地面建筑最高层数（F）</t>
  </si>
  <si>
    <t>60m²以下（套）</t>
  </si>
  <si>
    <t>60-90m²（套）</t>
  </si>
  <si>
    <t>90-144m²（套）</t>
  </si>
  <si>
    <t>144m²以上（套）</t>
  </si>
  <si>
    <t>注：
1. 本申报表按幢(栋)填写，申请预（现）售的商品住房均需按套填写相关信息并申报销售价格。
2. 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3. 建筑面积=套内建筑面积+分摊的共有建筑面积。
4.交付标准为开发企业实际交付业主使用的标准，如实填写“毛坯”或“装修”。
5、“备注”栏按实际情况填写“首次申报”、“重新申报”等。</t>
  </si>
  <si>
    <t>商品房销售价目表</t>
  </si>
  <si>
    <t>房地产开发企业名称：惠州市大浦投资有限公司</t>
  </si>
  <si>
    <t>楼盘（项目）名称:星河荣域花园</t>
  </si>
  <si>
    <t>座落地址：惠州市惠阳区淡水街道大埔村</t>
  </si>
  <si>
    <t xml:space="preserve"> </t>
  </si>
  <si>
    <r>
      <rPr>
        <sz val="11"/>
        <color theme="1"/>
        <rFont val="黑体"/>
        <charset val="134"/>
      </rPr>
      <t>本期共有房源套数：450套    在售：289套   已售：</t>
    </r>
    <r>
      <rPr>
        <u/>
        <sz val="11"/>
        <color theme="1"/>
        <rFont val="黑体"/>
        <charset val="134"/>
      </rPr>
      <t>0</t>
    </r>
    <r>
      <rPr>
        <sz val="11"/>
        <color theme="1"/>
        <rFont val="黑体"/>
        <charset val="134"/>
      </rPr>
      <t>套</t>
    </r>
  </si>
  <si>
    <t>预售许可证号码：</t>
  </si>
  <si>
    <t>最后更新：2019年07月8日</t>
  </si>
  <si>
    <t>楼层</t>
  </si>
  <si>
    <t>户型</t>
  </si>
  <si>
    <t>座向</t>
  </si>
  <si>
    <t>层高
(m)</t>
  </si>
  <si>
    <t>建筑面积（㎡）</t>
  </si>
  <si>
    <t>套内面积（㎡）</t>
  </si>
  <si>
    <t>分摊共有           建筑面积
   本房分摊面积</t>
  </si>
  <si>
    <t>套内面积
销售单价
（元/㎡）</t>
  </si>
  <si>
    <t>建筑面积
销售单价
（元/㎡）</t>
  </si>
  <si>
    <t>总售价
（元）</t>
  </si>
  <si>
    <t>优惠折扣
及其条件</t>
  </si>
  <si>
    <t>已售实际成交价格总价</t>
  </si>
  <si>
    <t>2幢一单元33层01号房</t>
  </si>
  <si>
    <t>33层</t>
  </si>
  <si>
    <t>3房2厅1卫</t>
  </si>
  <si>
    <t>南</t>
  </si>
  <si>
    <t>无折扣</t>
  </si>
  <si>
    <t>在售</t>
  </si>
  <si>
    <t>2幢一单元32层01号房</t>
  </si>
  <si>
    <t>32层</t>
  </si>
  <si>
    <t>2幢一单元31层01号房</t>
  </si>
  <si>
    <t>31层</t>
  </si>
  <si>
    <t>2幢一单元30层01号房</t>
  </si>
  <si>
    <t>30层</t>
  </si>
  <si>
    <t>2幢一单元29层01号房</t>
  </si>
  <si>
    <t>29层</t>
  </si>
  <si>
    <t>2幢一单元28层01号房</t>
  </si>
  <si>
    <t>28层</t>
  </si>
  <si>
    <t>2幢一单元27层02号房</t>
  </si>
  <si>
    <t>27层</t>
  </si>
  <si>
    <t>2幢一单元26层01号房</t>
  </si>
  <si>
    <t>26层</t>
  </si>
  <si>
    <t>2幢一单元25层01号房</t>
  </si>
  <si>
    <t>25层</t>
  </si>
  <si>
    <t>2幢一单元24层01号房</t>
  </si>
  <si>
    <t>24层</t>
  </si>
  <si>
    <t>2幢一单元23层01号房</t>
  </si>
  <si>
    <t>23层</t>
  </si>
  <si>
    <t>2幢一单元22层01号房</t>
  </si>
  <si>
    <t>22层</t>
  </si>
  <si>
    <t>2幢一单元21层01号房</t>
  </si>
  <si>
    <t>21层</t>
  </si>
  <si>
    <t>2幢一单元20层01号房</t>
  </si>
  <si>
    <t>20层</t>
  </si>
  <si>
    <t>2幢一单元19层01号房</t>
  </si>
  <si>
    <t>19层</t>
  </si>
  <si>
    <t>2幢一单元18层01号房</t>
  </si>
  <si>
    <t>18层</t>
  </si>
  <si>
    <t>2幢一单元17层01号房</t>
  </si>
  <si>
    <t>17层</t>
  </si>
  <si>
    <t>2幢一单元16层01号房</t>
  </si>
  <si>
    <t>16层</t>
  </si>
  <si>
    <t>2幢一单元15层01号房</t>
  </si>
  <si>
    <t>15层</t>
  </si>
  <si>
    <t>2幢一单元14层01号房</t>
  </si>
  <si>
    <t>14层</t>
  </si>
  <si>
    <t>2幢一单元13层01号房</t>
  </si>
  <si>
    <t>13层</t>
  </si>
  <si>
    <t>2幢一单元12层01号房</t>
  </si>
  <si>
    <t>12层</t>
  </si>
  <si>
    <t>2幢一单元11层01号房</t>
  </si>
  <si>
    <t>11层</t>
  </si>
  <si>
    <t>2幢一单元10层01号房</t>
  </si>
  <si>
    <t>10层</t>
  </si>
  <si>
    <t>2幢一单元9层01号房</t>
  </si>
  <si>
    <t>9层</t>
  </si>
  <si>
    <t>2幢一单元8层01号房</t>
  </si>
  <si>
    <t>8层</t>
  </si>
  <si>
    <t>2幢一单元7层01号房</t>
  </si>
  <si>
    <t>7层</t>
  </si>
  <si>
    <t>2幢一单元6层01号房</t>
  </si>
  <si>
    <t>6层</t>
  </si>
  <si>
    <t>2幢一单元5层01号房</t>
  </si>
  <si>
    <t>5层</t>
  </si>
  <si>
    <t>2幢一单元4层01号房</t>
  </si>
  <si>
    <t>4层</t>
  </si>
  <si>
    <t>2幢一单元33层02号房</t>
  </si>
  <si>
    <t>2幢一单元32层02号房</t>
  </si>
  <si>
    <t>2幢一单元31层02号房</t>
  </si>
  <si>
    <t>2幢一单元30层02号房</t>
  </si>
  <si>
    <t>2幢一单元29层02号房</t>
  </si>
  <si>
    <t>2幢一单元28层02号房</t>
  </si>
  <si>
    <t>2幢一单元26层02号房</t>
  </si>
  <si>
    <t>2幢一单元25层02号房</t>
  </si>
  <si>
    <t>2幢一单元24层02号房</t>
  </si>
  <si>
    <t>2幢一单元23层02号房</t>
  </si>
  <si>
    <t>2幢一单元22层02号房</t>
  </si>
  <si>
    <t>2幢一单元21层02号房</t>
  </si>
  <si>
    <t>2幢一单元20层02号房</t>
  </si>
  <si>
    <t>2幢一单元19层02号房</t>
  </si>
  <si>
    <t>2幢一单元18层02号房</t>
  </si>
  <si>
    <t>2幢一单元17层02号房</t>
  </si>
  <si>
    <t>2幢一单元16层02号房</t>
  </si>
  <si>
    <t>2幢一单元15层02号房</t>
  </si>
  <si>
    <t>2幢一单元14层02号房</t>
  </si>
  <si>
    <t>2幢一单元13层02号房</t>
  </si>
  <si>
    <t>2幢一单元12层02号房</t>
  </si>
  <si>
    <t>2幢一单元11层02号房</t>
  </si>
  <si>
    <t>2幢一单元10层02号房</t>
  </si>
  <si>
    <t>2幢一单元9层02号房</t>
  </si>
  <si>
    <t>2幢一单元8层02号房</t>
  </si>
  <si>
    <t>2幢一单元7层02号房</t>
  </si>
  <si>
    <t>2幢一单元6层02号房</t>
  </si>
  <si>
    <t>2幢一单元5层02号房</t>
  </si>
  <si>
    <t>2幢一单元4层02号房</t>
  </si>
  <si>
    <t>2幢一单元33层03号房</t>
  </si>
  <si>
    <t>西南</t>
  </si>
  <si>
    <t>2幢一单元32层03号房</t>
  </si>
  <si>
    <t>2幢一单元31层03号房</t>
  </si>
  <si>
    <t>2幢一单元30层03号房</t>
  </si>
  <si>
    <t>2幢一单元29层03号房</t>
  </si>
  <si>
    <t>2幢一单元28层03号房</t>
  </si>
  <si>
    <t>2幢一单元27层03号房</t>
  </si>
  <si>
    <t>2幢一单元26层03号房</t>
  </si>
  <si>
    <t>2幢一单元25层03号房</t>
  </si>
  <si>
    <t>2幢一单元24层03号房</t>
  </si>
  <si>
    <t>2幢一单元23层03号房</t>
  </si>
  <si>
    <t>2幢一单元22层03号房</t>
  </si>
  <si>
    <t>2幢一单元21层03号房</t>
  </si>
  <si>
    <t>2幢一单元20层03号房</t>
  </si>
  <si>
    <t>2幢一单元19层03号房</t>
  </si>
  <si>
    <t>2幢一单元18层03号房</t>
  </si>
  <si>
    <t>2幢一单元17层03号房</t>
  </si>
  <si>
    <t>2幢一单元16层03号房</t>
  </si>
  <si>
    <t>2幢一单元15层03号房</t>
  </si>
  <si>
    <t>2幢一单元14层03号房</t>
  </si>
  <si>
    <t>2幢一单元13层03号房</t>
  </si>
  <si>
    <t>2幢一单元12层03号房</t>
  </si>
  <si>
    <t>2幢一单元11层03号房</t>
  </si>
  <si>
    <t>2幢一单元10层03号房</t>
  </si>
  <si>
    <t>2幢一单元9层03号房</t>
  </si>
  <si>
    <t>2幢一单元8层03号房</t>
  </si>
  <si>
    <t>2幢一单元7层03号房</t>
  </si>
  <si>
    <t>2幢一单元6层03号房</t>
  </si>
  <si>
    <t>2幢一单元5层03号房</t>
  </si>
  <si>
    <t>2幢一单元4层03号房</t>
  </si>
  <si>
    <t>2幢一单元33层04号房</t>
  </si>
  <si>
    <t>3房2厅2卫</t>
  </si>
  <si>
    <t>东北</t>
  </si>
  <si>
    <t>2幢一单元32层04号房</t>
  </si>
  <si>
    <t>2幢一单元31层04号房</t>
  </si>
  <si>
    <t>2幢一单元30层04号房</t>
  </si>
  <si>
    <t>2幢一单元29层04号房</t>
  </si>
  <si>
    <t>2幢一单元28层04号房</t>
  </si>
  <si>
    <t>2幢一单元27层04号房</t>
  </si>
  <si>
    <t>2幢一单元26层04号房</t>
  </si>
  <si>
    <t>2幢一单元25层04号房</t>
  </si>
  <si>
    <t>2幢一单元24层04号房</t>
  </si>
  <si>
    <t>2幢一单元23层04号房</t>
  </si>
  <si>
    <t>2幢一单元22层04号房</t>
  </si>
  <si>
    <t>2幢一单元21层04号房</t>
  </si>
  <si>
    <t>2幢一单元20层04号房</t>
  </si>
  <si>
    <t>2幢一单元19层04号房</t>
  </si>
  <si>
    <t>2幢一单元18层04号房</t>
  </si>
  <si>
    <t>2幢一单元17层04号房</t>
  </si>
  <si>
    <t>2幢一单元16层04号房</t>
  </si>
  <si>
    <t>2幢一单元15层04号房</t>
  </si>
  <si>
    <t>2幢一单元14层04号房</t>
  </si>
  <si>
    <t>2幢一单元13层04号房</t>
  </si>
  <si>
    <t>2幢一单元12层04号房</t>
  </si>
  <si>
    <t>2幢一单元11层04号房</t>
  </si>
  <si>
    <t>2幢一单元10层04号房</t>
  </si>
  <si>
    <t>2幢一单元9层04号房</t>
  </si>
  <si>
    <t>2幢一单元8层04号房</t>
  </si>
  <si>
    <t>2幢一单元7层04号房</t>
  </si>
  <si>
    <t>2幢一单元6层04号房</t>
  </si>
  <si>
    <t>2幢一单元5层04号房</t>
  </si>
  <si>
    <t>2幢一单元4层04号房</t>
  </si>
  <si>
    <t>2幢一单元33层05号房</t>
  </si>
  <si>
    <t>北</t>
  </si>
  <si>
    <t>2幢一单元32层05号房</t>
  </si>
  <si>
    <t>2幢一单元31层05号房</t>
  </si>
  <si>
    <t>2幢一单元30层05号房</t>
  </si>
  <si>
    <t>2幢一单元29层05号房</t>
  </si>
  <si>
    <t>2幢一单元28层05号房</t>
  </si>
  <si>
    <t>2幢一单元27层05号房</t>
  </si>
  <si>
    <t>2幢一单元26层05号房</t>
  </si>
  <si>
    <t>2幢一单元25层05号房</t>
  </si>
  <si>
    <t>2幢一单元24层05号房</t>
  </si>
  <si>
    <t>2幢一单元23层05号房</t>
  </si>
  <si>
    <t>2幢一单元22层05号房</t>
  </si>
  <si>
    <t>2幢一单元21层05号房</t>
  </si>
  <si>
    <t>2幢一单元20层05号房</t>
  </si>
  <si>
    <t>2幢一单元19层05号房</t>
  </si>
  <si>
    <t>2幢一单元18层05号房</t>
  </si>
  <si>
    <t>2幢一单元17层05号房</t>
  </si>
  <si>
    <t>2幢一单元16层05号房</t>
  </si>
  <si>
    <t>2幢一单元15层05号房</t>
  </si>
  <si>
    <t>2幢一单元14层05号房</t>
  </si>
  <si>
    <t>2幢一单元13层05号房</t>
  </si>
  <si>
    <t>2幢一单元12层05号房</t>
  </si>
  <si>
    <t>2幢一单元11层05号房</t>
  </si>
  <si>
    <t>2幢一单元10层05号房</t>
  </si>
  <si>
    <t>2幢一单元9层05号房</t>
  </si>
  <si>
    <t>2幢一单元8层05号房</t>
  </si>
  <si>
    <t>2幢一单元7层05号房</t>
  </si>
  <si>
    <t>2幢一单元6层05号房</t>
  </si>
  <si>
    <t>2幢一单元5层05号房</t>
  </si>
  <si>
    <t>2幢一单元4层05号房</t>
  </si>
  <si>
    <t>2幢二单元33层01号房</t>
  </si>
  <si>
    <t>2幢二单元32层01号房</t>
  </si>
  <si>
    <t>2幢二单元31层01号房</t>
  </si>
  <si>
    <t>2幢二单元30层01号房</t>
  </si>
  <si>
    <t>2幢二单元29层01号房</t>
  </si>
  <si>
    <t>2幢二单元28层01号房</t>
  </si>
  <si>
    <t>2幢二单元27层01号房</t>
  </si>
  <si>
    <t>2幢二单元26层01号房</t>
  </si>
  <si>
    <t>2幢二单元25层01号房</t>
  </si>
  <si>
    <t>2幢二单元24层01号房</t>
  </si>
  <si>
    <t>2幢二单元23层01号房</t>
  </si>
  <si>
    <t>2幢二单元22层01号房</t>
  </si>
  <si>
    <t>2幢二单元21层01号房</t>
  </si>
  <si>
    <t>2幢二单元20层01号房</t>
  </si>
  <si>
    <t>2幢二单元19层01号房</t>
  </si>
  <si>
    <t>2幢二单元18层01号房</t>
  </si>
  <si>
    <t>2幢二单元17层01号房</t>
  </si>
  <si>
    <t>2幢二单元16层01号房</t>
  </si>
  <si>
    <t>2幢二单元15层01号房</t>
  </si>
  <si>
    <t>2幢二单元14层01号房</t>
  </si>
  <si>
    <t>2幢二单元13层01号房</t>
  </si>
  <si>
    <t>2幢二单元12层01号房</t>
  </si>
  <si>
    <t>2幢二单元11层01号房</t>
  </si>
  <si>
    <t>2幢二单元10层01号房</t>
  </si>
  <si>
    <t>2幢二单元9层01号房</t>
  </si>
  <si>
    <t>2幢二单元8层01号房</t>
  </si>
  <si>
    <t>2幢二单元7层01号房</t>
  </si>
  <si>
    <t>2幢二单元6层01号房</t>
  </si>
  <si>
    <t>2幢二单元5层01号房</t>
  </si>
  <si>
    <t>2幢二单元4层01号房</t>
  </si>
  <si>
    <t>2幢二单元33层02号房</t>
  </si>
  <si>
    <t>2幢二单元32层02号房</t>
  </si>
  <si>
    <t>2幢二单元31层02号房</t>
  </si>
  <si>
    <t>2幢二单元30层02号房</t>
  </si>
  <si>
    <t>2幢二单元29层02号房</t>
  </si>
  <si>
    <t>2幢二单元28层02号房</t>
  </si>
  <si>
    <t>2幢二单元27层02号房</t>
  </si>
  <si>
    <t>2幢二单元26层02号房</t>
  </si>
  <si>
    <t>2幢二单元25层02号房</t>
  </si>
  <si>
    <t>2幢二单元24层02号房</t>
  </si>
  <si>
    <t>2幢二单元23层02号房</t>
  </si>
  <si>
    <t>2幢二单元22层02号房</t>
  </si>
  <si>
    <t>2幢二单元21层02号房</t>
  </si>
  <si>
    <t>2幢二单元20层02号房</t>
  </si>
  <si>
    <t>2幢二单元19层02号房</t>
  </si>
  <si>
    <t>2幢二单元18层02号房</t>
  </si>
  <si>
    <t>2幢二单元17层02号房</t>
  </si>
  <si>
    <t>2幢二单元16层02号房</t>
  </si>
  <si>
    <t>2幢二单元15层02号房</t>
  </si>
  <si>
    <t>2幢二单元14层02号房</t>
  </si>
  <si>
    <t>2幢二单元13层02号房</t>
  </si>
  <si>
    <t>2幢二单元12层02号房</t>
  </si>
  <si>
    <t>2幢二单元11层02号房</t>
  </si>
  <si>
    <t>2幢二单元10层02号房</t>
  </si>
  <si>
    <t>2幢二单元9层02号房</t>
  </si>
  <si>
    <t>2幢二单元8层02号房</t>
  </si>
  <si>
    <t>2幢二单元7层02号房</t>
  </si>
  <si>
    <t>2幢二单元6层02号房</t>
  </si>
  <si>
    <t>2幢二单元5层02号房</t>
  </si>
  <si>
    <t>2幢二单元4层02号房</t>
  </si>
  <si>
    <t>2幢二单元33层03号房</t>
  </si>
  <si>
    <t>2幢二单元32层03号房</t>
  </si>
  <si>
    <t>2幢二单元31层03号房</t>
  </si>
  <si>
    <t>2幢二单元30层03号房</t>
  </si>
  <si>
    <t>2幢二单元29层03号房</t>
  </si>
  <si>
    <t>2幢二单元28层03号房</t>
  </si>
  <si>
    <t>2幢二单元27层03号房</t>
  </si>
  <si>
    <t>2幢二单元26层03号房</t>
  </si>
  <si>
    <t>2幢二单元25层03号房</t>
  </si>
  <si>
    <t>2幢二单元24层03号房</t>
  </si>
  <si>
    <t>2幢二单元23层03号房</t>
  </si>
  <si>
    <t>2幢二单元22层03号房</t>
  </si>
  <si>
    <t>2幢二单元21层03号房</t>
  </si>
  <si>
    <t>2幢二单元20层03号房</t>
  </si>
  <si>
    <t>2幢二单元19层03号房</t>
  </si>
  <si>
    <t>2幢二单元18层03号房</t>
  </si>
  <si>
    <t>2幢二单元17层03号房</t>
  </si>
  <si>
    <t>2幢二单元16层03号房</t>
  </si>
  <si>
    <t>2幢二单元15层03号房</t>
  </si>
  <si>
    <t>2幢二单元14层03号房</t>
  </si>
  <si>
    <t>2幢二单元13层03号房</t>
  </si>
  <si>
    <t>2幢二单元12层03号房</t>
  </si>
  <si>
    <t>2幢二单元11层03号房</t>
  </si>
  <si>
    <t>2幢二单元10层03号房</t>
  </si>
  <si>
    <t>2幢二单元9层03号房</t>
  </si>
  <si>
    <t>2幢二单元8层03号房</t>
  </si>
  <si>
    <t>2幢二单元7层03号房</t>
  </si>
  <si>
    <t>2幢二单元6层03号房</t>
  </si>
  <si>
    <t>2幢二单元5层03号房</t>
  </si>
  <si>
    <t>2幢二单元4层03号房</t>
  </si>
  <si>
    <t>2幢二单元33层04号房</t>
  </si>
  <si>
    <t>4房2厅2卫</t>
  </si>
  <si>
    <t>东南</t>
  </si>
  <si>
    <t>2幢二单元32层04号房</t>
  </si>
  <si>
    <t>2幢二单元31层04号房</t>
  </si>
  <si>
    <t>2幢二单元30层04号房</t>
  </si>
  <si>
    <t>2幢二单元29层04号房</t>
  </si>
  <si>
    <t>2幢二单元28层04号房</t>
  </si>
  <si>
    <t>2幢二单元27层04号房</t>
  </si>
  <si>
    <t>2幢二单元26层04号房</t>
  </si>
  <si>
    <t>2幢二单元25层04号房</t>
  </si>
  <si>
    <t>2幢二单元24层04号房</t>
  </si>
  <si>
    <t>2幢二单元23层04号房</t>
  </si>
  <si>
    <t>2幢二单元22层04号房</t>
  </si>
  <si>
    <t>2幢二单元21层04号房</t>
  </si>
  <si>
    <t>2幢二单元20层04号房</t>
  </si>
  <si>
    <t>2幢二单元19层04号房</t>
  </si>
  <si>
    <t>2幢二单元18层04号房</t>
  </si>
  <si>
    <t>2幢二单元17层04号房</t>
  </si>
  <si>
    <t>2幢二单元16层04号房</t>
  </si>
  <si>
    <t>2幢二单元15层04号房</t>
  </si>
  <si>
    <t>2幢二单元14层04号房</t>
  </si>
  <si>
    <t>2幢二单元13层04号房</t>
  </si>
  <si>
    <t>2幢二单元12层04号房</t>
  </si>
  <si>
    <t>2幢二单元11层04号房</t>
  </si>
  <si>
    <t>2幢二单元10层04号房</t>
  </si>
  <si>
    <t>2幢二单元9层04号房</t>
  </si>
  <si>
    <t>2幢二单元8层04号房</t>
  </si>
  <si>
    <t>2幢二单元7层04号房</t>
  </si>
  <si>
    <t>2幢二单元6层04号房</t>
  </si>
  <si>
    <t>2幢二单元5层04号房</t>
  </si>
  <si>
    <t>2幢二单元4层04号房</t>
  </si>
  <si>
    <t xml:space="preserve">2幢小计：               总建筑面积：27042.3㎡                 总售价：404502902元                                   销售单价：14958元/㎡   </t>
  </si>
  <si>
    <t>8幢33层01号房</t>
  </si>
  <si>
    <t>西北</t>
  </si>
  <si>
    <t>8幢32层01号房</t>
  </si>
  <si>
    <t>不可售，回迁房</t>
  </si>
  <si>
    <t>8幢31层01号房</t>
  </si>
  <si>
    <t>8幢30层01号房</t>
  </si>
  <si>
    <t>8幢29层01号房</t>
  </si>
  <si>
    <t>8幢28层01号房</t>
  </si>
  <si>
    <t>8幢27层01号房</t>
  </si>
  <si>
    <t>8幢26层01号房</t>
  </si>
  <si>
    <t>8幢25层01号房</t>
  </si>
  <si>
    <t>8幢24层01号房</t>
  </si>
  <si>
    <t>8幢23层01号房</t>
  </si>
  <si>
    <t>8幢22层01号房</t>
  </si>
  <si>
    <t>8幢21层01号房</t>
  </si>
  <si>
    <t>8幢20层01号房</t>
  </si>
  <si>
    <t>8幢19层01号房</t>
  </si>
  <si>
    <t>8幢18层01号房</t>
  </si>
  <si>
    <t>8幢17层01号房</t>
  </si>
  <si>
    <t>8幢16层01号房</t>
  </si>
  <si>
    <t>8幢15层01号房</t>
  </si>
  <si>
    <t>8幢14层01号房</t>
  </si>
  <si>
    <t>8幢13层01号房</t>
  </si>
  <si>
    <t>8幢12层01号房</t>
  </si>
  <si>
    <t>8幢11层01号房</t>
  </si>
  <si>
    <t>8幢10层01号房</t>
  </si>
  <si>
    <t>8幢9层01号房</t>
  </si>
  <si>
    <t>8幢8层01号房</t>
  </si>
  <si>
    <t>8幢7层01号房</t>
  </si>
  <si>
    <t>8幢6层01号房</t>
  </si>
  <si>
    <t>8幢5层01号房</t>
  </si>
  <si>
    <t>8幢4层01号房</t>
  </si>
  <si>
    <t>8幢33层02号房</t>
  </si>
  <si>
    <t>2房2厅1卫</t>
  </si>
  <si>
    <t>8幢32层02号房</t>
  </si>
  <si>
    <t>8幢31层02号房</t>
  </si>
  <si>
    <t>8幢30层02号房</t>
  </si>
  <si>
    <t>8幢29层02号房</t>
  </si>
  <si>
    <t>8幢28层02号房</t>
  </si>
  <si>
    <t>8幢27层02号房</t>
  </si>
  <si>
    <t>8幢26层02号房</t>
  </si>
  <si>
    <t>8幢25层02号房</t>
  </si>
  <si>
    <t>8幢24层02号房</t>
  </si>
  <si>
    <t>8幢23层02号房</t>
  </si>
  <si>
    <t>8幢22层02号房</t>
  </si>
  <si>
    <t>8幢21层02号房</t>
  </si>
  <si>
    <t>8幢20层02号房</t>
  </si>
  <si>
    <t>8幢19层02号房</t>
  </si>
  <si>
    <t>8幢18层02号房</t>
  </si>
  <si>
    <t>8幢17层02号房</t>
  </si>
  <si>
    <t>8幢16层02号房</t>
  </si>
  <si>
    <t>8幢15层02号房</t>
  </si>
  <si>
    <t>8幢14层02号房</t>
  </si>
  <si>
    <t>8幢13层02号房</t>
  </si>
  <si>
    <t>8幢12层02号房</t>
  </si>
  <si>
    <t>8幢11层02号房</t>
  </si>
  <si>
    <t>8幢10层02号房</t>
  </si>
  <si>
    <t>8幢9层02号房</t>
  </si>
  <si>
    <t>8幢8层02号房</t>
  </si>
  <si>
    <t>8幢7层02号房</t>
  </si>
  <si>
    <t>8幢6层02号房</t>
  </si>
  <si>
    <t>8幢5层02号房</t>
  </si>
  <si>
    <t>8幢4层02号房</t>
  </si>
  <si>
    <t>8幢33层03号房</t>
  </si>
  <si>
    <t>8幢32层03号房</t>
  </si>
  <si>
    <t>8幢31层03号房</t>
  </si>
  <si>
    <t>8幢30层03号房</t>
  </si>
  <si>
    <t>8幢29层03号房</t>
  </si>
  <si>
    <t>8幢28层03号房</t>
  </si>
  <si>
    <t>8幢27层03号房</t>
  </si>
  <si>
    <t>8幢26层03号房</t>
  </si>
  <si>
    <t>8幢25层03号房</t>
  </si>
  <si>
    <t>8幢24层03号房</t>
  </si>
  <si>
    <t>8幢23层03号房</t>
  </si>
  <si>
    <t>8幢22层03号房</t>
  </si>
  <si>
    <t>8幢21层03号房</t>
  </si>
  <si>
    <t>8幢20层03号房</t>
  </si>
  <si>
    <t>8幢19层03号房</t>
  </si>
  <si>
    <t>8幢18层03号房</t>
  </si>
  <si>
    <t>8幢17层03号房</t>
  </si>
  <si>
    <t>8幢16层03号房</t>
  </si>
  <si>
    <t>8幢15层03号房</t>
  </si>
  <si>
    <t>8幢14层03号房</t>
  </si>
  <si>
    <t>8幢13层03号房</t>
  </si>
  <si>
    <t>8幢12层03号房</t>
  </si>
  <si>
    <t>8幢11层03号房</t>
  </si>
  <si>
    <t>8幢10层03号房</t>
  </si>
  <si>
    <t>8幢9层03号房</t>
  </si>
  <si>
    <t>8幢8层03号房</t>
  </si>
  <si>
    <t>8幢7层03号房</t>
  </si>
  <si>
    <t>8幢6层03号房</t>
  </si>
  <si>
    <t>8幢5层03号房</t>
  </si>
  <si>
    <t>8幢4层03号房</t>
  </si>
  <si>
    <t>8幢33层04号房</t>
  </si>
  <si>
    <t>8幢32层04号房</t>
  </si>
  <si>
    <t>8幢31层04号房</t>
  </si>
  <si>
    <t>8幢30层04号房</t>
  </si>
  <si>
    <t>8幢29层04号房</t>
  </si>
  <si>
    <t>8幢28层04号房</t>
  </si>
  <si>
    <t>8幢27层04号房</t>
  </si>
  <si>
    <t>8幢26层04号房</t>
  </si>
  <si>
    <t>8幢25层04号房</t>
  </si>
  <si>
    <t>8幢24层04号房</t>
  </si>
  <si>
    <t>8幢23层04号房</t>
  </si>
  <si>
    <t>8幢22层04号房</t>
  </si>
  <si>
    <t>8幢21层04号房</t>
  </si>
  <si>
    <t>8幢20层04号房</t>
  </si>
  <si>
    <t>8幢19层04号房</t>
  </si>
  <si>
    <t>8幢18层04号房</t>
  </si>
  <si>
    <t>8幢17层04号房</t>
  </si>
  <si>
    <t>8幢16层04号房</t>
  </si>
  <si>
    <t>8幢15层04号房</t>
  </si>
  <si>
    <t>8幢14层04号房</t>
  </si>
  <si>
    <t>8幢13层04号房</t>
  </si>
  <si>
    <t>8幢12层04号房</t>
  </si>
  <si>
    <t>8幢11层04号房</t>
  </si>
  <si>
    <t>8幢10层04号房</t>
  </si>
  <si>
    <t>8幢9层04号房</t>
  </si>
  <si>
    <t>8幢8层04号房</t>
  </si>
  <si>
    <t>8幢7层04号房</t>
  </si>
  <si>
    <t>8幢6层04号房</t>
  </si>
  <si>
    <t>8幢5层04号房</t>
  </si>
  <si>
    <t>8幢4层04号房</t>
  </si>
  <si>
    <t>8幢33层05号房</t>
  </si>
  <si>
    <t>8幢32层05号房</t>
  </si>
  <si>
    <t>8幢31层05号房</t>
  </si>
  <si>
    <t>8幢30层05号房</t>
  </si>
  <si>
    <t>8幢29层05号房</t>
  </si>
  <si>
    <t>8幢28层05号房</t>
  </si>
  <si>
    <t>8幢27层05号房</t>
  </si>
  <si>
    <t>8幢26层05号房</t>
  </si>
  <si>
    <t>8幢25层05号房</t>
  </si>
  <si>
    <t>8幢24层05号房</t>
  </si>
  <si>
    <t>8幢23层05号房</t>
  </si>
  <si>
    <t>8幢22层05号房</t>
  </si>
  <si>
    <t>8幢21层05号房</t>
  </si>
  <si>
    <t>8幢20层05号房</t>
  </si>
  <si>
    <t>8幢19层05号房</t>
  </si>
  <si>
    <t>8幢18层05号房</t>
  </si>
  <si>
    <t>8幢17层05号房</t>
  </si>
  <si>
    <t>8幢16层05号房</t>
  </si>
  <si>
    <t>8幢15层05号房</t>
  </si>
  <si>
    <t>8幢14层05号房</t>
  </si>
  <si>
    <t>8幢13层05号房</t>
  </si>
  <si>
    <t>8幢12层05号房</t>
  </si>
  <si>
    <t>8幢11层05号房</t>
  </si>
  <si>
    <t>8幢10层05号房</t>
  </si>
  <si>
    <t>8幢9层05号房</t>
  </si>
  <si>
    <t>8幢8层05号房</t>
  </si>
  <si>
    <t>8幢7层05号房</t>
  </si>
  <si>
    <t>8幢6层05号房</t>
  </si>
  <si>
    <t>8幢5层05号房</t>
  </si>
  <si>
    <t>8幢4层05号房</t>
  </si>
  <si>
    <t>8幢33层06号房</t>
  </si>
  <si>
    <t>8幢32层06号房</t>
  </si>
  <si>
    <t>8幢31层06号房</t>
  </si>
  <si>
    <t>8幢30层06号房</t>
  </si>
  <si>
    <t>8幢29层06号房</t>
  </si>
  <si>
    <t>8幢28层06号房</t>
  </si>
  <si>
    <t>8幢27层06号房</t>
  </si>
  <si>
    <t>8幢26层06号房</t>
  </si>
  <si>
    <t>8幢25层06号房</t>
  </si>
  <si>
    <t>8幢24层06号房</t>
  </si>
  <si>
    <t>8幢23层06号房</t>
  </si>
  <si>
    <t>8幢22层06号房</t>
  </si>
  <si>
    <t>8幢21层06号房</t>
  </si>
  <si>
    <t>8幢20层06号房</t>
  </si>
  <si>
    <t>8幢19层06号房</t>
  </si>
  <si>
    <t>8幢18层06号房</t>
  </si>
  <si>
    <t>8幢17层06号房</t>
  </si>
  <si>
    <t>8幢16层06号房</t>
  </si>
  <si>
    <t>8幢15层06号房</t>
  </si>
  <si>
    <t>8幢14层06号房</t>
  </si>
  <si>
    <t>8幢13层06号房</t>
  </si>
  <si>
    <t>8幢12层06号房</t>
  </si>
  <si>
    <t>8幢11层06号房</t>
  </si>
  <si>
    <t>8幢10层06号房</t>
  </si>
  <si>
    <t>8幢9层06号房</t>
  </si>
  <si>
    <t>8幢8层06号房</t>
  </si>
  <si>
    <t>8幢7层06号房</t>
  </si>
  <si>
    <t>8幢6层06号房</t>
  </si>
  <si>
    <t>8幢5层06号房</t>
  </si>
  <si>
    <t>8幢4层06号房</t>
  </si>
  <si>
    <t xml:space="preserve">8幢小计：               总建筑面积：1761.13㎡（除去不可售房源）                  总售价：26342817元（除去不可售房源）                                  销售单价：14958元/㎡   </t>
  </si>
  <si>
    <t>2幢/8幢小计：          总建筑面积：28803.43㎡（除去不可售房源）              总售价：430845719元  （除去不可售房源）                              销售单价：14958元/㎡</t>
  </si>
  <si>
    <t>标价方式监制机关：惠阳区市场监督管理局           价格举报投诉电话：12358          企业物价员：卢钦鸿       企业投诉电话：0752-5760666</t>
  </si>
  <si>
    <r>
      <rPr>
        <sz val="12"/>
        <color theme="1"/>
        <rFont val="DengXian (正文)"/>
        <charset val="134"/>
      </rPr>
      <t>备注：此次申报监制共有房源</t>
    </r>
    <r>
      <rPr>
        <sz val="12"/>
        <color theme="1"/>
        <rFont val="DengXian"/>
        <charset val="134"/>
      </rPr>
      <t>450</t>
    </r>
    <r>
      <rPr>
        <sz val="12"/>
        <color theme="1"/>
        <rFont val="DengXian (正文)"/>
        <charset val="134"/>
      </rPr>
      <t>套，已售0套，在售289套，不可售161套，其中，2幢高层在售房源共270套，总建筑面积：27042.30 ㎡，总售价：404502902 元，申报监制均价为：14958 元/㎡；</t>
    </r>
    <r>
      <rPr>
        <sz val="12"/>
        <color theme="1"/>
        <rFont val="DengXian"/>
        <charset val="134"/>
      </rPr>
      <t>8幢高层在售房源共19套，总建筑面积：1761.13㎡（除去不可售房源） ，总售价：26342817元，申报监制均价为：14958元/㎡。本次监制星河荣域花园2幢/8幢在售房源总建筑面积28803.43平方（除去不可售房源） ，总售价430845719元，申报监制均价为14958元。</t>
    </r>
  </si>
  <si>
    <t>商铺销售价目表</t>
  </si>
  <si>
    <r>
      <rPr>
        <sz val="11"/>
        <color theme="1"/>
        <rFont val="黑体"/>
        <charset val="134"/>
      </rPr>
      <t>本期共有铺源套数：</t>
    </r>
    <r>
      <rPr>
        <u/>
        <sz val="11"/>
        <color theme="1"/>
        <rFont val="黑体"/>
        <charset val="134"/>
      </rPr>
      <t>101</t>
    </r>
    <r>
      <rPr>
        <sz val="11"/>
        <color theme="1"/>
        <rFont val="黑体"/>
        <charset val="134"/>
      </rPr>
      <t>套    在售：52套   已售：</t>
    </r>
    <r>
      <rPr>
        <u/>
        <sz val="11"/>
        <color theme="1"/>
        <rFont val="黑体"/>
        <charset val="134"/>
      </rPr>
      <t>0</t>
    </r>
    <r>
      <rPr>
        <sz val="11"/>
        <color theme="1"/>
        <rFont val="黑体"/>
        <charset val="134"/>
      </rPr>
      <t>套</t>
    </r>
  </si>
  <si>
    <t>最后更新：2019年7月08日</t>
  </si>
  <si>
    <t>套内建筑面积（㎡）</t>
  </si>
  <si>
    <t>套内建筑面积
销售单价
（元/㎡）</t>
  </si>
  <si>
    <t>销售
状态</t>
  </si>
  <si>
    <t>1、2幢一层02号</t>
  </si>
  <si>
    <t>1</t>
  </si>
  <si>
    <t>商铺</t>
  </si>
  <si>
    <t>1、2幢一层03号</t>
  </si>
  <si>
    <t>1、2幢一层04号</t>
  </si>
  <si>
    <t>1、2幢一层05号</t>
  </si>
  <si>
    <t>1、2幢一层06号</t>
  </si>
  <si>
    <t>1、2幢一层07号</t>
  </si>
  <si>
    <t>1、2幢一层08号</t>
  </si>
  <si>
    <t>1、2幢一层09号</t>
  </si>
  <si>
    <t>1、2幢一层10号</t>
  </si>
  <si>
    <t>1、2幢一层11号</t>
  </si>
  <si>
    <t>1、2幢一层12号</t>
  </si>
  <si>
    <t>1、2幢一层13号</t>
  </si>
  <si>
    <t>1、2幢一层14号</t>
  </si>
  <si>
    <t>1、2幢一层15号</t>
  </si>
  <si>
    <t>1、2幢一层16号</t>
  </si>
  <si>
    <t>1、2幢一层17号</t>
  </si>
  <si>
    <t>1、2幢一层18号</t>
  </si>
  <si>
    <t>1、2幢一层19号</t>
  </si>
  <si>
    <t>1、2幢一层20号</t>
  </si>
  <si>
    <t>1、2幢一层21号</t>
  </si>
  <si>
    <t>1、2幢一层22号</t>
  </si>
  <si>
    <t>1、2幢一层23号</t>
  </si>
  <si>
    <t>1、2幢一层24号</t>
  </si>
  <si>
    <t>1、2幢一层25号</t>
  </si>
  <si>
    <t>1、2幢一层26号</t>
  </si>
  <si>
    <t>1、2幢一层27号</t>
  </si>
  <si>
    <t>西</t>
  </si>
  <si>
    <t>1、2幢一层28号</t>
  </si>
  <si>
    <t>1、2幢一层29号</t>
  </si>
  <si>
    <t>1、2幢一层30号</t>
  </si>
  <si>
    <t>1、2幢一层31号</t>
  </si>
  <si>
    <t>1、2幢一层32号</t>
  </si>
  <si>
    <t>1、2幢一层33号</t>
  </si>
  <si>
    <t>1、2幢一层34号</t>
  </si>
  <si>
    <t>1、2幢一层35号</t>
  </si>
  <si>
    <t>1、2幢一层36号</t>
  </si>
  <si>
    <t>1、2幢一层37号</t>
  </si>
  <si>
    <t xml:space="preserve">1幢/2幢小计：               总建筑面积：2614.11㎡                 总售价：130705500元                                   销售单价：50000元/㎡   </t>
  </si>
  <si>
    <t>6、7、8幢一层01号</t>
  </si>
  <si>
    <t>6、7、8幢一层02号</t>
  </si>
  <si>
    <t>6、7、8幢一层03号</t>
  </si>
  <si>
    <t>6、7、8幢一层04号</t>
  </si>
  <si>
    <t>6、7、8幢一层05号</t>
  </si>
  <si>
    <t>6、7、8幢一层06号</t>
  </si>
  <si>
    <t>6、7、8幢一层07号</t>
  </si>
  <si>
    <t>6、7、8幢一层08号</t>
  </si>
  <si>
    <t>6、7、8幢一层09号</t>
  </si>
  <si>
    <t>6、7、8幢一层10号</t>
  </si>
  <si>
    <t>6、7、8幢一层11号</t>
  </si>
  <si>
    <t>6、7、8幢一层12号</t>
  </si>
  <si>
    <t>6、7、8幢一层13号</t>
  </si>
  <si>
    <t>6、7、8幢一层14号</t>
  </si>
  <si>
    <t>6、7、8幢一层15号</t>
  </si>
  <si>
    <t>6、7、8幢一层16号</t>
  </si>
  <si>
    <t>6、7、8幢一层17号</t>
  </si>
  <si>
    <t>6、7、8幢一层18号</t>
  </si>
  <si>
    <t>6、7、8幢一层19号</t>
  </si>
  <si>
    <t>6、7、8幢一层20号</t>
  </si>
  <si>
    <t>6、7、8幢一层21号</t>
  </si>
  <si>
    <t>6、7、8幢一层22号</t>
  </si>
  <si>
    <t>6、7、8幢一层23号</t>
  </si>
  <si>
    <t>6、7、8幢一层24号</t>
  </si>
  <si>
    <t>6、7、8幢一层25号</t>
  </si>
  <si>
    <t>6、7、8幢一层26号</t>
  </si>
  <si>
    <t>6、7、8幢一层27号</t>
  </si>
  <si>
    <t>6、7、8幢一层28号</t>
  </si>
  <si>
    <t>东</t>
  </si>
  <si>
    <t>6、7、8幢一层29号</t>
  </si>
  <si>
    <t>6、7、8幢一层30号</t>
  </si>
  <si>
    <t>6、7、8幢一层31号</t>
  </si>
  <si>
    <t>6、7、8幢一层32号</t>
  </si>
  <si>
    <t>6、7、8幢一层33号</t>
  </si>
  <si>
    <t>6、7、8幢一层34号</t>
  </si>
  <si>
    <t>6、7、8幢二层01号</t>
  </si>
  <si>
    <t>6、7、8幢二层02号</t>
  </si>
  <si>
    <t>6、7、8幢二层03号</t>
  </si>
  <si>
    <t>6、7、8幢二层04号</t>
  </si>
  <si>
    <t>6、7、8幢二层05号</t>
  </si>
  <si>
    <t>6、7、8幢二层06号</t>
  </si>
  <si>
    <t>6、7、8幢二层07号</t>
  </si>
  <si>
    <t>6、7、8幢二层08号</t>
  </si>
  <si>
    <t>6、7、8幢二层09号</t>
  </si>
  <si>
    <t>6、7、8幢二层10号</t>
  </si>
  <si>
    <t>6、7、8幢二层11号</t>
  </si>
  <si>
    <t>6、7、8幢二层12号</t>
  </si>
  <si>
    <t>6、7、8幢二层13号</t>
  </si>
  <si>
    <t>6、7、8幢二层14号</t>
  </si>
  <si>
    <t>6、7、8幢二层15号</t>
  </si>
  <si>
    <t>6、7、8幢二层16号</t>
  </si>
  <si>
    <t>6、7、8幢二层17号</t>
  </si>
  <si>
    <t>6、7、8幢二层18号</t>
  </si>
  <si>
    <t>6、7、8幢二层19号</t>
  </si>
  <si>
    <t>6、7、8幢二层20号</t>
  </si>
  <si>
    <t>6、7、8幢二层21号</t>
  </si>
  <si>
    <t>6、7、8幢二层22号</t>
  </si>
  <si>
    <t>6、7、8幢二层23号</t>
  </si>
  <si>
    <t>6、7、8幢二层24号</t>
  </si>
  <si>
    <t>6、7、8幢二层25号</t>
  </si>
  <si>
    <t>6、7、8幢二层26号</t>
  </si>
  <si>
    <t>6、7、8幢二层27号</t>
  </si>
  <si>
    <t>6、7、8幢二层28号</t>
  </si>
  <si>
    <t>6、7、8幢二层29号</t>
  </si>
  <si>
    <t>6、7、8幢二层30号</t>
  </si>
  <si>
    <t>6、7、8幢二层31号</t>
  </si>
  <si>
    <t xml:space="preserve">6幢/7幢/8幢小计：               总建筑面积：1414.33㎡（除去不可售房源）                 总售价：61147700元 （除去不可售房源）                                  销售单价：43234元/㎡   </t>
  </si>
  <si>
    <t>1幢/2幢/6幢/7幢/8幢小计：          总建筑面积：4028.44㎡（除去不可售房源）               总售价：191853200元 （除去不可售房源）                               销售单价：47625元/㎡</t>
  </si>
  <si>
    <t>备注：此次申报监制共有铺源101套，已售0套，在售52套。不可售49套，其中，1幢/2幢商铺在售铺源共36套，总建筑面积：2614.11㎡ ，总售价：130705500元，申报监制均价为：50000元/㎡；6幢/7幢/8幢商铺在售铺源共16套，总建筑面积：1414.33㎡（除去不可售房源）  ，总售价：61147700元，申报监制均价为：43234元/㎡。本次监制星河荣域花园1幢、2幢、6幢、7幢、8幢在售铺源总建筑面积：4028.44㎡（除去不可售房源），总售价：191853200元，申报监制均价为47625元/㎡。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</si>
</sst>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%"/>
    <numFmt numFmtId="178" formatCode="\¥#,##0_);[Red]\(\¥#,##0\)"/>
    <numFmt numFmtId="179" formatCode="0.00_);[Red]\(0.00\)"/>
    <numFmt numFmtId="180" formatCode="0_ "/>
    <numFmt numFmtId="181" formatCode="0.00_ "/>
  </numFmts>
  <fonts count="46">
    <font>
      <sz val="12"/>
      <color theme="1"/>
      <name val="DengXian"/>
      <charset val="134"/>
      <scheme val="minor"/>
    </font>
    <font>
      <sz val="11"/>
      <color theme="1"/>
      <name val="黑体"/>
      <charset val="134"/>
    </font>
    <font>
      <b/>
      <sz val="26"/>
      <color theme="1"/>
      <name val="黑体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11"/>
      <color theme="0"/>
      <name val="黑体"/>
      <charset val="134"/>
    </font>
    <font>
      <sz val="11"/>
      <color rgb="FF000000"/>
      <name val="黑体"/>
      <charset val="134"/>
    </font>
    <font>
      <sz val="10"/>
      <name val="微软雅黑"/>
      <charset val="134"/>
    </font>
    <font>
      <sz val="10.5"/>
      <color theme="1"/>
      <name val="Times New Roman"/>
      <charset val="134"/>
    </font>
    <font>
      <sz val="12"/>
      <name val="宋体"/>
      <charset val="134"/>
    </font>
    <font>
      <sz val="10"/>
      <color theme="1"/>
      <name val="DengXian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DengXian"/>
      <charset val="134"/>
      <scheme val="minor"/>
    </font>
    <font>
      <b/>
      <sz val="12"/>
      <name val="宋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9"/>
      <color indexed="8"/>
      <name val="黑体"/>
      <charset val="134"/>
    </font>
    <font>
      <sz val="7"/>
      <color indexed="8"/>
      <name val="黑体"/>
      <charset val="134"/>
    </font>
    <font>
      <sz val="10"/>
      <color indexed="8"/>
      <name val="黑体"/>
      <charset val="134"/>
    </font>
    <font>
      <sz val="9"/>
      <color theme="1"/>
      <name val="黑体"/>
      <charset val="134"/>
    </font>
    <font>
      <sz val="10"/>
      <color rgb="FFC00000"/>
      <name val="黑体"/>
      <charset val="134"/>
    </font>
    <font>
      <b/>
      <sz val="10"/>
      <color rgb="FFC00000"/>
      <name val="黑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u/>
      <sz val="11"/>
      <color theme="1"/>
      <name val="黑体"/>
      <charset val="134"/>
    </font>
    <font>
      <sz val="12"/>
      <color theme="1"/>
      <name val="DengXian (正文)"/>
      <charset val="134"/>
    </font>
    <font>
      <sz val="12"/>
      <color theme="1"/>
      <name val="DengXia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8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14" applyNumberFormat="0" applyAlignment="0" applyProtection="0">
      <alignment vertical="center"/>
    </xf>
    <xf numFmtId="0" fontId="33" fillId="10" borderId="15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11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</cellStyleXfs>
  <cellXfs count="1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center" vertical="center"/>
    </xf>
    <xf numFmtId="4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38" fontId="1" fillId="0" borderId="1" xfId="0" applyNumberFormat="1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/>
    </xf>
    <xf numFmtId="0" fontId="0" fillId="0" borderId="1" xfId="0" applyBorder="1"/>
    <xf numFmtId="178" fontId="0" fillId="0" borderId="0" xfId="0" applyNumberFormat="1"/>
    <xf numFmtId="38" fontId="1" fillId="0" borderId="3" xfId="0" applyNumberFormat="1" applyFont="1" applyFill="1" applyBorder="1" applyAlignment="1">
      <alignment horizontal="left" vertical="center"/>
    </xf>
    <xf numFmtId="38" fontId="1" fillId="0" borderId="4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38" fontId="1" fillId="0" borderId="5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40" fontId="6" fillId="0" borderId="5" xfId="0" applyNumberFormat="1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38" fontId="6" fillId="0" borderId="6" xfId="0" applyNumberFormat="1" applyFont="1" applyBorder="1" applyAlignment="1">
      <alignment horizontal="center" vertical="center"/>
    </xf>
    <xf numFmtId="40" fontId="6" fillId="0" borderId="7" xfId="0" applyNumberFormat="1" applyFont="1" applyBorder="1" applyAlignment="1">
      <alignment horizontal="center" vertical="center"/>
    </xf>
    <xf numFmtId="40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40" fontId="6" fillId="0" borderId="1" xfId="0" applyNumberFormat="1" applyFont="1" applyFill="1" applyBorder="1" applyAlignment="1">
      <alignment horizontal="center" vertical="center"/>
    </xf>
    <xf numFmtId="179" fontId="7" fillId="0" borderId="1" xfId="49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0" fontId="0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80" fontId="15" fillId="0" borderId="0" xfId="0" applyNumberFormat="1" applyFont="1" applyFill="1" applyBorder="1" applyAlignment="1">
      <alignment horizontal="center" vertical="center" wrapText="1"/>
    </xf>
    <xf numFmtId="180" fontId="15" fillId="0" borderId="8" xfId="0" applyNumberFormat="1" applyFont="1" applyFill="1" applyBorder="1" applyAlignment="1">
      <alignment horizontal="left" vertical="center" wrapText="1"/>
    </xf>
    <xf numFmtId="180" fontId="15" fillId="0" borderId="4" xfId="0" applyNumberFormat="1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181" fontId="13" fillId="0" borderId="3" xfId="0" applyNumberFormat="1" applyFont="1" applyFill="1" applyBorder="1" applyAlignment="1">
      <alignment horizontal="center" vertical="center" wrapText="1"/>
    </xf>
    <xf numFmtId="181" fontId="13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Fill="1"/>
    <xf numFmtId="179" fontId="16" fillId="5" borderId="1" xfId="0" applyNumberFormat="1" applyFont="1" applyFill="1" applyBorder="1" applyAlignment="1" applyProtection="1">
      <alignment horizontal="center" vertical="center"/>
      <protection locked="0"/>
    </xf>
    <xf numFmtId="179" fontId="16" fillId="0" borderId="3" xfId="0" applyNumberFormat="1" applyFont="1" applyFill="1" applyBorder="1" applyAlignment="1" applyProtection="1">
      <alignment horizontal="center" vertical="center"/>
      <protection locked="0"/>
    </xf>
    <xf numFmtId="179" fontId="16" fillId="0" borderId="4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>
      <alignment horizontal="center" vertical="center" wrapText="1"/>
    </xf>
    <xf numFmtId="179" fontId="18" fillId="5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9" fontId="19" fillId="6" borderId="1" xfId="0" applyNumberFormat="1" applyFont="1" applyFill="1" applyBorder="1" applyAlignment="1">
      <alignment horizontal="center" vertical="center"/>
    </xf>
    <xf numFmtId="178" fontId="19" fillId="6" borderId="1" xfId="0" applyNumberFormat="1" applyFont="1" applyFill="1" applyBorder="1" applyAlignment="1">
      <alignment horizontal="center" vertical="center"/>
    </xf>
    <xf numFmtId="179" fontId="18" fillId="5" borderId="0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>
      <alignment horizontal="center" vertical="center"/>
    </xf>
    <xf numFmtId="176" fontId="18" fillId="5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179" fontId="18" fillId="7" borderId="0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9" fontId="20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179" fontId="22" fillId="0" borderId="1" xfId="0" applyNumberFormat="1" applyFont="1" applyFill="1" applyBorder="1" applyAlignment="1">
      <alignment horizontal="center" vertical="center"/>
    </xf>
    <xf numFmtId="179" fontId="22" fillId="0" borderId="3" xfId="0" applyNumberFormat="1" applyFont="1" applyFill="1" applyBorder="1" applyAlignment="1">
      <alignment horizontal="center" vertical="center"/>
    </xf>
    <xf numFmtId="179" fontId="22" fillId="0" borderId="5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3" xfId="0" applyNumberFormat="1" applyFont="1" applyFill="1" applyBorder="1" applyAlignment="1">
      <alignment horizontal="center" vertical="center"/>
    </xf>
    <xf numFmtId="179" fontId="23" fillId="0" borderId="5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 applyAlignment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  <protection locked="0"/>
    </xf>
    <xf numFmtId="179" fontId="16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0" borderId="10" xfId="0" applyNumberFormat="1" applyFont="1" applyFill="1" applyBorder="1" applyAlignment="1" applyProtection="1">
      <alignment horizontal="center" vertical="center"/>
      <protection locked="0"/>
    </xf>
    <xf numFmtId="179" fontId="16" fillId="0" borderId="0" xfId="0" applyNumberFormat="1" applyFont="1" applyFill="1" applyAlignment="1" applyProtection="1">
      <alignment horizontal="center" vertical="center"/>
      <protection locked="0"/>
    </xf>
    <xf numFmtId="179" fontId="17" fillId="5" borderId="6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5#价格表10.16(4160)1" xfId="49"/>
    <cellStyle name="常规 2" xfId="50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795495</xdr:colOff>
      <xdr:row>58</xdr:row>
      <xdr:rowOff>69780</xdr:rowOff>
    </xdr:from>
    <xdr:to>
      <xdr:col>12</xdr:col>
      <xdr:colOff>527399</xdr:colOff>
      <xdr:row>65</xdr:row>
      <xdr:rowOff>153797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020" y="11861165"/>
          <a:ext cx="9752330" cy="1484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57"/>
  <sheetViews>
    <sheetView zoomScale="90" zoomScaleNormal="90" topLeftCell="A28" workbookViewId="0">
      <selection activeCell="G56" sqref="G56"/>
    </sheetView>
  </sheetViews>
  <sheetFormatPr defaultColWidth="11" defaultRowHeight="15.75"/>
  <cols>
    <col min="5" max="5" width="9.125" customWidth="1"/>
    <col min="6" max="6" width="10.125" customWidth="1"/>
    <col min="7" max="7" width="12.625" customWidth="1"/>
    <col min="8" max="8" width="9.625" customWidth="1"/>
    <col min="12" max="12" width="13" customWidth="1"/>
  </cols>
  <sheetData>
    <row r="1" s="72" customFormat="1" ht="22.5" spans="1:75">
      <c r="A1" s="74" t="s">
        <v>0</v>
      </c>
      <c r="B1" s="75" t="s">
        <v>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109"/>
      <c r="Z1" s="74" t="s">
        <v>0</v>
      </c>
      <c r="AA1" s="110" t="s">
        <v>2</v>
      </c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74" t="s">
        <v>0</v>
      </c>
      <c r="AU1" s="111" t="s">
        <v>3</v>
      </c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</row>
    <row r="2" ht="24" spans="1:75">
      <c r="A2" s="77" t="s">
        <v>4</v>
      </c>
      <c r="B2" s="77" t="s">
        <v>5</v>
      </c>
      <c r="C2" s="77" t="s">
        <v>6</v>
      </c>
      <c r="D2" s="77" t="s">
        <v>7</v>
      </c>
      <c r="E2" s="77" t="s">
        <v>8</v>
      </c>
      <c r="F2" s="77" t="s">
        <v>4</v>
      </c>
      <c r="G2" s="77" t="s">
        <v>5</v>
      </c>
      <c r="H2" s="77" t="s">
        <v>6</v>
      </c>
      <c r="I2" s="77" t="s">
        <v>7</v>
      </c>
      <c r="J2" s="77" t="s">
        <v>8</v>
      </c>
      <c r="K2" s="77" t="s">
        <v>4</v>
      </c>
      <c r="L2" s="77" t="s">
        <v>5</v>
      </c>
      <c r="M2" s="77" t="s">
        <v>6</v>
      </c>
      <c r="N2" s="77" t="s">
        <v>7</v>
      </c>
      <c r="O2" s="77" t="s">
        <v>8</v>
      </c>
      <c r="P2" s="77" t="s">
        <v>4</v>
      </c>
      <c r="Q2" s="77" t="s">
        <v>5</v>
      </c>
      <c r="R2" s="77" t="s">
        <v>6</v>
      </c>
      <c r="S2" s="77" t="s">
        <v>7</v>
      </c>
      <c r="T2" s="77" t="s">
        <v>8</v>
      </c>
      <c r="U2" s="77" t="s">
        <v>4</v>
      </c>
      <c r="V2" s="77" t="s">
        <v>5</v>
      </c>
      <c r="W2" s="77" t="s">
        <v>6</v>
      </c>
      <c r="X2" s="77" t="s">
        <v>7</v>
      </c>
      <c r="Y2" s="77" t="s">
        <v>8</v>
      </c>
      <c r="Z2" s="77" t="s">
        <v>4</v>
      </c>
      <c r="AA2" s="77" t="s">
        <v>5</v>
      </c>
      <c r="AB2" s="77" t="s">
        <v>6</v>
      </c>
      <c r="AC2" s="77" t="s">
        <v>7</v>
      </c>
      <c r="AD2" s="77" t="s">
        <v>8</v>
      </c>
      <c r="AE2" s="77" t="s">
        <v>4</v>
      </c>
      <c r="AF2" s="77" t="s">
        <v>5</v>
      </c>
      <c r="AG2" s="77" t="s">
        <v>6</v>
      </c>
      <c r="AH2" s="77" t="s">
        <v>7</v>
      </c>
      <c r="AI2" s="77" t="s">
        <v>8</v>
      </c>
      <c r="AJ2" s="77" t="s">
        <v>4</v>
      </c>
      <c r="AK2" s="77" t="s">
        <v>5</v>
      </c>
      <c r="AL2" s="77" t="s">
        <v>6</v>
      </c>
      <c r="AM2" s="77" t="s">
        <v>7</v>
      </c>
      <c r="AN2" s="77" t="s">
        <v>8</v>
      </c>
      <c r="AO2" s="77" t="s">
        <v>4</v>
      </c>
      <c r="AP2" s="77" t="s">
        <v>5</v>
      </c>
      <c r="AQ2" s="77" t="s">
        <v>6</v>
      </c>
      <c r="AR2" s="77" t="s">
        <v>7</v>
      </c>
      <c r="AS2" s="77" t="s">
        <v>8</v>
      </c>
      <c r="AT2" s="77" t="s">
        <v>4</v>
      </c>
      <c r="AU2" s="113" t="s">
        <v>5</v>
      </c>
      <c r="AV2" s="113" t="s">
        <v>6</v>
      </c>
      <c r="AW2" s="113" t="s">
        <v>7</v>
      </c>
      <c r="AX2" s="113" t="s">
        <v>8</v>
      </c>
      <c r="AY2" s="113" t="s">
        <v>4</v>
      </c>
      <c r="AZ2" s="113" t="s">
        <v>5</v>
      </c>
      <c r="BA2" s="113" t="s">
        <v>6</v>
      </c>
      <c r="BB2" s="113" t="s">
        <v>7</v>
      </c>
      <c r="BC2" s="113" t="s">
        <v>8</v>
      </c>
      <c r="BD2" s="113" t="s">
        <v>4</v>
      </c>
      <c r="BE2" s="113" t="s">
        <v>5</v>
      </c>
      <c r="BF2" s="113" t="s">
        <v>6</v>
      </c>
      <c r="BG2" s="113" t="s">
        <v>7</v>
      </c>
      <c r="BH2" s="113" t="s">
        <v>8</v>
      </c>
      <c r="BI2" s="113" t="s">
        <v>4</v>
      </c>
      <c r="BJ2" s="113" t="s">
        <v>5</v>
      </c>
      <c r="BK2" s="113" t="s">
        <v>6</v>
      </c>
      <c r="BL2" s="113" t="s">
        <v>7</v>
      </c>
      <c r="BM2" s="113" t="s">
        <v>8</v>
      </c>
      <c r="BN2" s="113" t="s">
        <v>4</v>
      </c>
      <c r="BO2" s="113" t="s">
        <v>5</v>
      </c>
      <c r="BP2" s="113" t="s">
        <v>6</v>
      </c>
      <c r="BQ2" s="113" t="s">
        <v>7</v>
      </c>
      <c r="BR2" s="113" t="s">
        <v>8</v>
      </c>
      <c r="BS2" s="113" t="s">
        <v>4</v>
      </c>
      <c r="BT2" s="113" t="s">
        <v>5</v>
      </c>
      <c r="BU2" s="113" t="s">
        <v>6</v>
      </c>
      <c r="BV2" s="113" t="s">
        <v>7</v>
      </c>
      <c r="BW2" s="113" t="s">
        <v>8</v>
      </c>
    </row>
    <row r="3" spans="1:75">
      <c r="A3" s="78" t="s">
        <v>9</v>
      </c>
      <c r="B3" s="37">
        <v>87.89</v>
      </c>
      <c r="C3" s="37">
        <v>69.94</v>
      </c>
      <c r="D3" s="79" t="e">
        <f>#REF!</f>
        <v>#REF!</v>
      </c>
      <c r="E3" s="79" t="e">
        <f>D3/B3</f>
        <v>#REF!</v>
      </c>
      <c r="F3" s="78" t="s">
        <v>10</v>
      </c>
      <c r="G3" s="37">
        <v>88.04</v>
      </c>
      <c r="H3" s="37">
        <v>70.06</v>
      </c>
      <c r="I3" s="79" t="e">
        <f>#REF!</f>
        <v>#REF!</v>
      </c>
      <c r="J3" s="79" t="e">
        <f>I3/G3</f>
        <v>#REF!</v>
      </c>
      <c r="K3" s="78" t="s">
        <v>11</v>
      </c>
      <c r="L3" s="37">
        <v>86.49</v>
      </c>
      <c r="M3" s="37">
        <v>68.83</v>
      </c>
      <c r="N3" s="79" t="e">
        <f>#REF!</f>
        <v>#REF!</v>
      </c>
      <c r="O3" s="79" t="e">
        <f>N3/L3</f>
        <v>#REF!</v>
      </c>
      <c r="P3" s="78" t="s">
        <v>12</v>
      </c>
      <c r="Q3" s="37">
        <v>99.53</v>
      </c>
      <c r="R3" s="37">
        <v>79.21</v>
      </c>
      <c r="S3" s="79" t="e">
        <f>#REF!</f>
        <v>#REF!</v>
      </c>
      <c r="T3" s="79" t="e">
        <f>S3/Q3</f>
        <v>#REF!</v>
      </c>
      <c r="U3" s="78" t="s">
        <v>13</v>
      </c>
      <c r="V3" s="37">
        <v>113.32</v>
      </c>
      <c r="W3" s="37">
        <v>90.18</v>
      </c>
      <c r="X3" s="79" t="e">
        <f>#REF!</f>
        <v>#REF!</v>
      </c>
      <c r="Y3" s="79" t="e">
        <f>X3/V3</f>
        <v>#REF!</v>
      </c>
      <c r="Z3" s="78" t="s">
        <v>14</v>
      </c>
      <c r="AA3" s="37">
        <v>88.53</v>
      </c>
      <c r="AB3" s="37">
        <v>70.06</v>
      </c>
      <c r="AC3" s="79" t="e">
        <f>#REF!</f>
        <v>#REF!</v>
      </c>
      <c r="AD3" s="79" t="e">
        <f>AC3/AA3</f>
        <v>#REF!</v>
      </c>
      <c r="AE3" s="78" t="s">
        <v>15</v>
      </c>
      <c r="AF3" s="37">
        <v>88.38</v>
      </c>
      <c r="AG3" s="37">
        <v>69.94</v>
      </c>
      <c r="AH3" s="80" t="e">
        <f>#REF!</f>
        <v>#REF!</v>
      </c>
      <c r="AI3" s="80" t="e">
        <f>AH3/AF3</f>
        <v>#REF!</v>
      </c>
      <c r="AJ3" s="78" t="s">
        <v>16</v>
      </c>
      <c r="AK3" s="37">
        <v>113.96</v>
      </c>
      <c r="AL3" s="37">
        <v>90.18</v>
      </c>
      <c r="AM3" s="80" t="e">
        <f>#REF!</f>
        <v>#REF!</v>
      </c>
      <c r="AN3" s="80" t="e">
        <f>AM3/AK3</f>
        <v>#REF!</v>
      </c>
      <c r="AO3" s="78" t="s">
        <v>17</v>
      </c>
      <c r="AP3" s="37">
        <v>135.27</v>
      </c>
      <c r="AQ3" s="37">
        <v>107.04</v>
      </c>
      <c r="AR3" s="80" t="e">
        <f>#REF!</f>
        <v>#REF!</v>
      </c>
      <c r="AS3" s="80" t="e">
        <f>AR3/AP3</f>
        <v>#REF!</v>
      </c>
      <c r="AT3" s="78" t="s">
        <v>18</v>
      </c>
      <c r="AU3" s="37">
        <v>128.81</v>
      </c>
      <c r="AV3" s="37">
        <v>102.91</v>
      </c>
      <c r="AW3" s="80" t="e">
        <f>#REF!</f>
        <v>#REF!</v>
      </c>
      <c r="AX3" s="80" t="e">
        <f>AW3/AU3</f>
        <v>#REF!</v>
      </c>
      <c r="AY3" s="78" t="s">
        <v>19</v>
      </c>
      <c r="AZ3" s="37">
        <v>71.13</v>
      </c>
      <c r="BA3" s="37">
        <v>56.83</v>
      </c>
      <c r="BB3" s="80" t="e">
        <f>#REF!</f>
        <v>#REF!</v>
      </c>
      <c r="BC3" s="80" t="e">
        <f>BB3/AZ3</f>
        <v>#REF!</v>
      </c>
      <c r="BD3" s="78" t="s">
        <v>20</v>
      </c>
      <c r="BE3" s="37">
        <v>90.75</v>
      </c>
      <c r="BF3" s="37">
        <v>72.5</v>
      </c>
      <c r="BG3" s="80" t="e">
        <f>#REF!</f>
        <v>#REF!</v>
      </c>
      <c r="BH3" s="80" t="e">
        <f>BG3/BE3</f>
        <v>#REF!</v>
      </c>
      <c r="BI3" s="78" t="s">
        <v>21</v>
      </c>
      <c r="BJ3" s="37">
        <v>90.75</v>
      </c>
      <c r="BK3" s="37">
        <v>72.5</v>
      </c>
      <c r="BL3" s="80" t="e">
        <f>#REF!</f>
        <v>#REF!</v>
      </c>
      <c r="BM3" s="80" t="e">
        <f>BL3/BJ3</f>
        <v>#REF!</v>
      </c>
      <c r="BN3" s="78" t="s">
        <v>22</v>
      </c>
      <c r="BO3" s="37">
        <v>71.13</v>
      </c>
      <c r="BP3" s="37">
        <v>56.83</v>
      </c>
      <c r="BQ3" s="80" t="e">
        <f>#REF!</f>
        <v>#REF!</v>
      </c>
      <c r="BR3" s="80" t="e">
        <f>BQ3/BO3</f>
        <v>#REF!</v>
      </c>
      <c r="BS3" s="78" t="s">
        <v>23</v>
      </c>
      <c r="BT3" s="41">
        <v>110.96</v>
      </c>
      <c r="BU3" s="41">
        <v>88.65</v>
      </c>
      <c r="BV3" s="80" t="e">
        <f>#REF!</f>
        <v>#REF!</v>
      </c>
      <c r="BW3" s="80" t="e">
        <f>BV3/BT3</f>
        <v>#REF!</v>
      </c>
    </row>
    <row r="4" spans="1:75">
      <c r="A4" s="78" t="s">
        <v>24</v>
      </c>
      <c r="B4" s="37">
        <v>87.89</v>
      </c>
      <c r="C4" s="37">
        <v>69.94</v>
      </c>
      <c r="D4" s="79" t="e">
        <f>#REF!</f>
        <v>#REF!</v>
      </c>
      <c r="E4" s="79" t="e">
        <f t="shared" ref="E4:E32" si="0">D4/B4</f>
        <v>#REF!</v>
      </c>
      <c r="F4" s="78" t="s">
        <v>25</v>
      </c>
      <c r="G4" s="37">
        <v>88.04</v>
      </c>
      <c r="H4" s="37">
        <v>70.06</v>
      </c>
      <c r="I4" s="79" t="e">
        <f>#REF!</f>
        <v>#REF!</v>
      </c>
      <c r="J4" s="79" t="e">
        <f t="shared" ref="J4:J32" si="1">I4/G4</f>
        <v>#REF!</v>
      </c>
      <c r="K4" s="78" t="s">
        <v>26</v>
      </c>
      <c r="L4" s="37">
        <v>86.49</v>
      </c>
      <c r="M4" s="37">
        <v>68.83</v>
      </c>
      <c r="N4" s="79" t="e">
        <f>#REF!</f>
        <v>#REF!</v>
      </c>
      <c r="O4" s="79" t="e">
        <f t="shared" ref="O4:O32" si="2">N4/L4</f>
        <v>#REF!</v>
      </c>
      <c r="P4" s="78" t="s">
        <v>27</v>
      </c>
      <c r="Q4" s="37">
        <v>99.53</v>
      </c>
      <c r="R4" s="37">
        <v>79.21</v>
      </c>
      <c r="S4" s="79" t="e">
        <f>#REF!</f>
        <v>#REF!</v>
      </c>
      <c r="T4" s="79" t="e">
        <f t="shared" ref="T4:T32" si="3">S4/Q4</f>
        <v>#REF!</v>
      </c>
      <c r="U4" s="78" t="s">
        <v>28</v>
      </c>
      <c r="V4" s="37">
        <v>113.32</v>
      </c>
      <c r="W4" s="37">
        <v>90.18</v>
      </c>
      <c r="X4" s="79" t="e">
        <f>#REF!</f>
        <v>#REF!</v>
      </c>
      <c r="Y4" s="79" t="e">
        <f t="shared" ref="Y4:Y32" si="4">X4/V4</f>
        <v>#REF!</v>
      </c>
      <c r="Z4" s="78" t="s">
        <v>29</v>
      </c>
      <c r="AA4" s="37">
        <v>88.53</v>
      </c>
      <c r="AB4" s="37">
        <v>70.06</v>
      </c>
      <c r="AC4" s="79" t="e">
        <f>#REF!</f>
        <v>#REF!</v>
      </c>
      <c r="AD4" s="79" t="e">
        <f t="shared" ref="AD4:AD32" si="5">AC4/AA4</f>
        <v>#REF!</v>
      </c>
      <c r="AE4" s="78" t="s">
        <v>30</v>
      </c>
      <c r="AF4" s="37">
        <v>88.38</v>
      </c>
      <c r="AG4" s="37">
        <v>69.94</v>
      </c>
      <c r="AH4" s="80" t="e">
        <f>#REF!</f>
        <v>#REF!</v>
      </c>
      <c r="AI4" s="80" t="e">
        <f t="shared" ref="AI4:AI32" si="6">AH4/AF4</f>
        <v>#REF!</v>
      </c>
      <c r="AJ4" s="78" t="s">
        <v>31</v>
      </c>
      <c r="AK4" s="37">
        <v>113.96</v>
      </c>
      <c r="AL4" s="37">
        <v>90.18</v>
      </c>
      <c r="AM4" s="80" t="e">
        <f>#REF!</f>
        <v>#REF!</v>
      </c>
      <c r="AN4" s="80" t="e">
        <f t="shared" ref="AN4:AN32" si="7">AM4/AK4</f>
        <v>#REF!</v>
      </c>
      <c r="AO4" s="78" t="s">
        <v>27</v>
      </c>
      <c r="AP4" s="37">
        <v>135.27</v>
      </c>
      <c r="AQ4" s="37">
        <v>107.04</v>
      </c>
      <c r="AR4" s="80" t="e">
        <f>#REF!</f>
        <v>#REF!</v>
      </c>
      <c r="AS4" s="80" t="e">
        <f t="shared" ref="AS4:AS32" si="8">AR4/AP4</f>
        <v>#REF!</v>
      </c>
      <c r="AT4" s="78" t="s">
        <v>32</v>
      </c>
      <c r="AU4" s="37">
        <v>128.81</v>
      </c>
      <c r="AV4" s="37">
        <v>102.91</v>
      </c>
      <c r="AW4" s="80" t="e">
        <f>#REF!</f>
        <v>#REF!</v>
      </c>
      <c r="AX4" s="80" t="e">
        <f t="shared" ref="AX4:AX32" si="9">AW4/AU4</f>
        <v>#REF!</v>
      </c>
      <c r="AY4" s="78" t="s">
        <v>33</v>
      </c>
      <c r="AZ4" s="37">
        <v>71.13</v>
      </c>
      <c r="BA4" s="37">
        <v>56.83</v>
      </c>
      <c r="BB4" s="80" t="e">
        <f>#REF!</f>
        <v>#REF!</v>
      </c>
      <c r="BC4" s="80" t="e">
        <f t="shared" ref="BC4:BC32" si="10">BB4/AZ4</f>
        <v>#REF!</v>
      </c>
      <c r="BD4" s="78" t="s">
        <v>34</v>
      </c>
      <c r="BE4" s="37">
        <v>90.75</v>
      </c>
      <c r="BF4" s="37">
        <v>72.5</v>
      </c>
      <c r="BG4" s="80" t="e">
        <f>#REF!</f>
        <v>#REF!</v>
      </c>
      <c r="BH4" s="80" t="e">
        <f t="shared" ref="BH4:BH32" si="11">BG4/BE4</f>
        <v>#REF!</v>
      </c>
      <c r="BI4" s="78" t="s">
        <v>35</v>
      </c>
      <c r="BJ4" s="37">
        <v>90.75</v>
      </c>
      <c r="BK4" s="37">
        <v>72.5</v>
      </c>
      <c r="BL4" s="80" t="e">
        <f>#REF!</f>
        <v>#REF!</v>
      </c>
      <c r="BM4" s="80" t="e">
        <f t="shared" ref="BM4:BM32" si="12">BL4/BJ4</f>
        <v>#REF!</v>
      </c>
      <c r="BN4" s="78" t="s">
        <v>36</v>
      </c>
      <c r="BO4" s="37">
        <v>71.13</v>
      </c>
      <c r="BP4" s="37">
        <v>56.83</v>
      </c>
      <c r="BQ4" s="80" t="e">
        <f>#REF!</f>
        <v>#REF!</v>
      </c>
      <c r="BR4" s="80" t="e">
        <f t="shared" ref="BR4:BR32" si="13">BQ4/BO4</f>
        <v>#REF!</v>
      </c>
      <c r="BS4" s="78" t="s">
        <v>37</v>
      </c>
      <c r="BT4" s="41">
        <v>110.96</v>
      </c>
      <c r="BU4" s="41">
        <v>88.65</v>
      </c>
      <c r="BV4" s="80" t="e">
        <f>#REF!</f>
        <v>#REF!</v>
      </c>
      <c r="BW4" s="80" t="e">
        <f t="shared" ref="BW4:BW32" si="14">BV4/BT4</f>
        <v>#REF!</v>
      </c>
    </row>
    <row r="5" spans="1:75">
      <c r="A5" s="78" t="s">
        <v>38</v>
      </c>
      <c r="B5" s="37">
        <v>87.89</v>
      </c>
      <c r="C5" s="37">
        <v>69.94</v>
      </c>
      <c r="D5" s="79" t="e">
        <f>#REF!</f>
        <v>#REF!</v>
      </c>
      <c r="E5" s="79" t="e">
        <f t="shared" si="0"/>
        <v>#REF!</v>
      </c>
      <c r="F5" s="78" t="s">
        <v>39</v>
      </c>
      <c r="G5" s="37">
        <v>88.04</v>
      </c>
      <c r="H5" s="37">
        <v>70.06</v>
      </c>
      <c r="I5" s="79" t="e">
        <f>#REF!</f>
        <v>#REF!</v>
      </c>
      <c r="J5" s="79" t="e">
        <f t="shared" si="1"/>
        <v>#REF!</v>
      </c>
      <c r="K5" s="78" t="s">
        <v>40</v>
      </c>
      <c r="L5" s="37">
        <v>86.49</v>
      </c>
      <c r="M5" s="37">
        <v>68.83</v>
      </c>
      <c r="N5" s="79" t="e">
        <f>#REF!</f>
        <v>#REF!</v>
      </c>
      <c r="O5" s="79" t="e">
        <f t="shared" si="2"/>
        <v>#REF!</v>
      </c>
      <c r="P5" s="78" t="s">
        <v>41</v>
      </c>
      <c r="Q5" s="37">
        <v>99.53</v>
      </c>
      <c r="R5" s="37">
        <v>79.21</v>
      </c>
      <c r="S5" s="79" t="e">
        <f>#REF!</f>
        <v>#REF!</v>
      </c>
      <c r="T5" s="79" t="e">
        <f t="shared" si="3"/>
        <v>#REF!</v>
      </c>
      <c r="U5" s="78" t="s">
        <v>42</v>
      </c>
      <c r="V5" s="37">
        <v>113.32</v>
      </c>
      <c r="W5" s="37">
        <v>90.18</v>
      </c>
      <c r="X5" s="79" t="e">
        <f>#REF!</f>
        <v>#REF!</v>
      </c>
      <c r="Y5" s="79" t="e">
        <f t="shared" si="4"/>
        <v>#REF!</v>
      </c>
      <c r="Z5" s="78" t="s">
        <v>43</v>
      </c>
      <c r="AA5" s="37">
        <v>88.53</v>
      </c>
      <c r="AB5" s="37">
        <v>70.06</v>
      </c>
      <c r="AC5" s="79" t="e">
        <f>#REF!</f>
        <v>#REF!</v>
      </c>
      <c r="AD5" s="79" t="e">
        <f t="shared" si="5"/>
        <v>#REF!</v>
      </c>
      <c r="AE5" s="78" t="s">
        <v>44</v>
      </c>
      <c r="AF5" s="37">
        <v>88.38</v>
      </c>
      <c r="AG5" s="37">
        <v>69.94</v>
      </c>
      <c r="AH5" s="80" t="e">
        <f>#REF!</f>
        <v>#REF!</v>
      </c>
      <c r="AI5" s="80" t="e">
        <f t="shared" si="6"/>
        <v>#REF!</v>
      </c>
      <c r="AJ5" s="78" t="s">
        <v>45</v>
      </c>
      <c r="AK5" s="37">
        <v>113.96</v>
      </c>
      <c r="AL5" s="37">
        <v>90.18</v>
      </c>
      <c r="AM5" s="80" t="e">
        <f>#REF!</f>
        <v>#REF!</v>
      </c>
      <c r="AN5" s="80" t="e">
        <f t="shared" si="7"/>
        <v>#REF!</v>
      </c>
      <c r="AO5" s="78" t="s">
        <v>46</v>
      </c>
      <c r="AP5" s="37">
        <v>135.27</v>
      </c>
      <c r="AQ5" s="37">
        <v>107.04</v>
      </c>
      <c r="AR5" s="80" t="e">
        <f>#REF!</f>
        <v>#REF!</v>
      </c>
      <c r="AS5" s="80" t="e">
        <f t="shared" si="8"/>
        <v>#REF!</v>
      </c>
      <c r="AT5" s="78" t="s">
        <v>47</v>
      </c>
      <c r="AU5" s="37">
        <v>128.81</v>
      </c>
      <c r="AV5" s="37">
        <v>102.91</v>
      </c>
      <c r="AW5" s="80" t="e">
        <f>#REF!</f>
        <v>#REF!</v>
      </c>
      <c r="AX5" s="80" t="e">
        <f t="shared" si="9"/>
        <v>#REF!</v>
      </c>
      <c r="AY5" s="78" t="s">
        <v>48</v>
      </c>
      <c r="AZ5" s="37">
        <v>71.13</v>
      </c>
      <c r="BA5" s="37">
        <v>56.83</v>
      </c>
      <c r="BB5" s="80" t="e">
        <f>#REF!</f>
        <v>#REF!</v>
      </c>
      <c r="BC5" s="80" t="e">
        <f t="shared" si="10"/>
        <v>#REF!</v>
      </c>
      <c r="BD5" s="78" t="s">
        <v>49</v>
      </c>
      <c r="BE5" s="37">
        <v>90.75</v>
      </c>
      <c r="BF5" s="37">
        <v>72.5</v>
      </c>
      <c r="BG5" s="80" t="e">
        <f>#REF!</f>
        <v>#REF!</v>
      </c>
      <c r="BH5" s="80" t="e">
        <f t="shared" si="11"/>
        <v>#REF!</v>
      </c>
      <c r="BI5" s="78" t="s">
        <v>50</v>
      </c>
      <c r="BJ5" s="37">
        <v>90.75</v>
      </c>
      <c r="BK5" s="37">
        <v>72.5</v>
      </c>
      <c r="BL5" s="80" t="e">
        <f>#REF!</f>
        <v>#REF!</v>
      </c>
      <c r="BM5" s="80" t="e">
        <f t="shared" si="12"/>
        <v>#REF!</v>
      </c>
      <c r="BN5" s="78" t="s">
        <v>51</v>
      </c>
      <c r="BO5" s="37">
        <v>71.13</v>
      </c>
      <c r="BP5" s="37">
        <v>56.83</v>
      </c>
      <c r="BQ5" s="80" t="e">
        <f>#REF!</f>
        <v>#REF!</v>
      </c>
      <c r="BR5" s="80" t="e">
        <f t="shared" si="13"/>
        <v>#REF!</v>
      </c>
      <c r="BS5" s="78" t="s">
        <v>52</v>
      </c>
      <c r="BT5" s="41">
        <v>110.96</v>
      </c>
      <c r="BU5" s="41">
        <v>88.65</v>
      </c>
      <c r="BV5" s="80" t="e">
        <f>#REF!</f>
        <v>#REF!</v>
      </c>
      <c r="BW5" s="80" t="e">
        <f t="shared" si="14"/>
        <v>#REF!</v>
      </c>
    </row>
    <row r="6" spans="1:75">
      <c r="A6" s="78" t="s">
        <v>53</v>
      </c>
      <c r="B6" s="37">
        <v>87.89</v>
      </c>
      <c r="C6" s="37">
        <v>69.94</v>
      </c>
      <c r="D6" s="79" t="e">
        <f>#REF!</f>
        <v>#REF!</v>
      </c>
      <c r="E6" s="79" t="e">
        <f t="shared" si="0"/>
        <v>#REF!</v>
      </c>
      <c r="F6" s="78" t="s">
        <v>54</v>
      </c>
      <c r="G6" s="37">
        <v>88.04</v>
      </c>
      <c r="H6" s="37">
        <v>70.06</v>
      </c>
      <c r="I6" s="79" t="e">
        <f>#REF!</f>
        <v>#REF!</v>
      </c>
      <c r="J6" s="79" t="e">
        <f t="shared" si="1"/>
        <v>#REF!</v>
      </c>
      <c r="K6" s="78" t="s">
        <v>55</v>
      </c>
      <c r="L6" s="37">
        <v>86.49</v>
      </c>
      <c r="M6" s="37">
        <v>68.83</v>
      </c>
      <c r="N6" s="79" t="e">
        <f>#REF!</f>
        <v>#REF!</v>
      </c>
      <c r="O6" s="79" t="e">
        <f t="shared" si="2"/>
        <v>#REF!</v>
      </c>
      <c r="P6" s="78" t="s">
        <v>56</v>
      </c>
      <c r="Q6" s="37">
        <v>99.53</v>
      </c>
      <c r="R6" s="37">
        <v>79.21</v>
      </c>
      <c r="S6" s="79" t="e">
        <f>#REF!</f>
        <v>#REF!</v>
      </c>
      <c r="T6" s="79" t="e">
        <f t="shared" si="3"/>
        <v>#REF!</v>
      </c>
      <c r="U6" s="78" t="s">
        <v>57</v>
      </c>
      <c r="V6" s="37">
        <v>113.32</v>
      </c>
      <c r="W6" s="37">
        <v>90.18</v>
      </c>
      <c r="X6" s="79" t="e">
        <f>#REF!</f>
        <v>#REF!</v>
      </c>
      <c r="Y6" s="79" t="e">
        <f t="shared" si="4"/>
        <v>#REF!</v>
      </c>
      <c r="Z6" s="78" t="s">
        <v>58</v>
      </c>
      <c r="AA6" s="37">
        <v>88.53</v>
      </c>
      <c r="AB6" s="37">
        <v>70.06</v>
      </c>
      <c r="AC6" s="79" t="e">
        <f>#REF!</f>
        <v>#REF!</v>
      </c>
      <c r="AD6" s="79" t="e">
        <f t="shared" si="5"/>
        <v>#REF!</v>
      </c>
      <c r="AE6" s="78" t="s">
        <v>59</v>
      </c>
      <c r="AF6" s="37">
        <v>88.38</v>
      </c>
      <c r="AG6" s="37">
        <v>69.94</v>
      </c>
      <c r="AH6" s="80" t="e">
        <f>#REF!</f>
        <v>#REF!</v>
      </c>
      <c r="AI6" s="80" t="e">
        <f t="shared" si="6"/>
        <v>#REF!</v>
      </c>
      <c r="AJ6" s="78" t="s">
        <v>60</v>
      </c>
      <c r="AK6" s="37">
        <v>113.96</v>
      </c>
      <c r="AL6" s="37">
        <v>90.18</v>
      </c>
      <c r="AM6" s="80" t="e">
        <f>#REF!</f>
        <v>#REF!</v>
      </c>
      <c r="AN6" s="80" t="e">
        <f t="shared" si="7"/>
        <v>#REF!</v>
      </c>
      <c r="AO6" s="78" t="s">
        <v>61</v>
      </c>
      <c r="AP6" s="37">
        <v>135.27</v>
      </c>
      <c r="AQ6" s="37">
        <v>107.04</v>
      </c>
      <c r="AR6" s="80" t="e">
        <f>#REF!</f>
        <v>#REF!</v>
      </c>
      <c r="AS6" s="80" t="e">
        <f t="shared" si="8"/>
        <v>#REF!</v>
      </c>
      <c r="AT6" s="78" t="s">
        <v>62</v>
      </c>
      <c r="AU6" s="37">
        <v>128.81</v>
      </c>
      <c r="AV6" s="37">
        <v>102.91</v>
      </c>
      <c r="AW6" s="80" t="e">
        <f>#REF!</f>
        <v>#REF!</v>
      </c>
      <c r="AX6" s="80" t="e">
        <f t="shared" si="9"/>
        <v>#REF!</v>
      </c>
      <c r="AY6" s="78" t="s">
        <v>63</v>
      </c>
      <c r="AZ6" s="37">
        <v>71.13</v>
      </c>
      <c r="BA6" s="37">
        <v>56.83</v>
      </c>
      <c r="BB6" s="80" t="e">
        <f>#REF!</f>
        <v>#REF!</v>
      </c>
      <c r="BC6" s="80" t="e">
        <f t="shared" si="10"/>
        <v>#REF!</v>
      </c>
      <c r="BD6" s="78" t="s">
        <v>64</v>
      </c>
      <c r="BE6" s="37">
        <v>90.75</v>
      </c>
      <c r="BF6" s="37">
        <v>72.5</v>
      </c>
      <c r="BG6" s="80" t="e">
        <f>#REF!</f>
        <v>#REF!</v>
      </c>
      <c r="BH6" s="80" t="e">
        <f t="shared" si="11"/>
        <v>#REF!</v>
      </c>
      <c r="BI6" s="78" t="s">
        <v>65</v>
      </c>
      <c r="BJ6" s="37">
        <v>90.75</v>
      </c>
      <c r="BK6" s="37">
        <v>72.5</v>
      </c>
      <c r="BL6" s="80" t="e">
        <f>#REF!</f>
        <v>#REF!</v>
      </c>
      <c r="BM6" s="80" t="e">
        <f t="shared" si="12"/>
        <v>#REF!</v>
      </c>
      <c r="BN6" s="78" t="s">
        <v>66</v>
      </c>
      <c r="BO6" s="37">
        <v>71.13</v>
      </c>
      <c r="BP6" s="37">
        <v>56.83</v>
      </c>
      <c r="BQ6" s="80" t="e">
        <f>#REF!</f>
        <v>#REF!</v>
      </c>
      <c r="BR6" s="80" t="e">
        <f t="shared" si="13"/>
        <v>#REF!</v>
      </c>
      <c r="BS6" s="78" t="s">
        <v>67</v>
      </c>
      <c r="BT6" s="41">
        <v>110.96</v>
      </c>
      <c r="BU6" s="41">
        <v>88.65</v>
      </c>
      <c r="BV6" s="80" t="e">
        <f>#REF!</f>
        <v>#REF!</v>
      </c>
      <c r="BW6" s="80" t="e">
        <f t="shared" si="14"/>
        <v>#REF!</v>
      </c>
    </row>
    <row r="7" spans="1:75">
      <c r="A7" s="78" t="s">
        <v>68</v>
      </c>
      <c r="B7" s="37">
        <v>87.89</v>
      </c>
      <c r="C7" s="37">
        <v>69.94</v>
      </c>
      <c r="D7" s="79" t="e">
        <f>#REF!</f>
        <v>#REF!</v>
      </c>
      <c r="E7" s="79" t="e">
        <f t="shared" si="0"/>
        <v>#REF!</v>
      </c>
      <c r="F7" s="78" t="s">
        <v>69</v>
      </c>
      <c r="G7" s="37">
        <v>88.04</v>
      </c>
      <c r="H7" s="37">
        <v>70.06</v>
      </c>
      <c r="I7" s="79" t="e">
        <f>#REF!</f>
        <v>#REF!</v>
      </c>
      <c r="J7" s="79" t="e">
        <f t="shared" si="1"/>
        <v>#REF!</v>
      </c>
      <c r="K7" s="78" t="s">
        <v>70</v>
      </c>
      <c r="L7" s="37">
        <v>86.49</v>
      </c>
      <c r="M7" s="37">
        <v>68.83</v>
      </c>
      <c r="N7" s="79" t="e">
        <f>#REF!</f>
        <v>#REF!</v>
      </c>
      <c r="O7" s="79" t="e">
        <f t="shared" si="2"/>
        <v>#REF!</v>
      </c>
      <c r="P7" s="78" t="s">
        <v>71</v>
      </c>
      <c r="Q7" s="37">
        <v>99.53</v>
      </c>
      <c r="R7" s="37">
        <v>79.21</v>
      </c>
      <c r="S7" s="79" t="e">
        <f>#REF!</f>
        <v>#REF!</v>
      </c>
      <c r="T7" s="79" t="e">
        <f t="shared" si="3"/>
        <v>#REF!</v>
      </c>
      <c r="U7" s="78" t="s">
        <v>72</v>
      </c>
      <c r="V7" s="37">
        <v>113.32</v>
      </c>
      <c r="W7" s="37">
        <v>90.18</v>
      </c>
      <c r="X7" s="79" t="e">
        <f>#REF!</f>
        <v>#REF!</v>
      </c>
      <c r="Y7" s="79" t="e">
        <f t="shared" si="4"/>
        <v>#REF!</v>
      </c>
      <c r="Z7" s="78" t="s">
        <v>73</v>
      </c>
      <c r="AA7" s="37">
        <v>88.53</v>
      </c>
      <c r="AB7" s="37">
        <v>70.06</v>
      </c>
      <c r="AC7" s="79" t="e">
        <f>#REF!</f>
        <v>#REF!</v>
      </c>
      <c r="AD7" s="79" t="e">
        <f t="shared" si="5"/>
        <v>#REF!</v>
      </c>
      <c r="AE7" s="78" t="s">
        <v>74</v>
      </c>
      <c r="AF7" s="37">
        <v>88.38</v>
      </c>
      <c r="AG7" s="37">
        <v>69.94</v>
      </c>
      <c r="AH7" s="80" t="e">
        <f>#REF!</f>
        <v>#REF!</v>
      </c>
      <c r="AI7" s="80" t="e">
        <f t="shared" si="6"/>
        <v>#REF!</v>
      </c>
      <c r="AJ7" s="78" t="s">
        <v>75</v>
      </c>
      <c r="AK7" s="37">
        <v>113.96</v>
      </c>
      <c r="AL7" s="37">
        <v>90.18</v>
      </c>
      <c r="AM7" s="80" t="e">
        <f>#REF!</f>
        <v>#REF!</v>
      </c>
      <c r="AN7" s="80" t="e">
        <f t="shared" si="7"/>
        <v>#REF!</v>
      </c>
      <c r="AO7" s="78" t="s">
        <v>76</v>
      </c>
      <c r="AP7" s="37">
        <v>135.27</v>
      </c>
      <c r="AQ7" s="37">
        <v>107.04</v>
      </c>
      <c r="AR7" s="80" t="e">
        <f>#REF!</f>
        <v>#REF!</v>
      </c>
      <c r="AS7" s="80" t="e">
        <f t="shared" si="8"/>
        <v>#REF!</v>
      </c>
      <c r="AT7" s="78" t="s">
        <v>77</v>
      </c>
      <c r="AU7" s="37">
        <v>128.81</v>
      </c>
      <c r="AV7" s="37">
        <v>102.91</v>
      </c>
      <c r="AW7" s="80" t="e">
        <f>#REF!</f>
        <v>#REF!</v>
      </c>
      <c r="AX7" s="80" t="e">
        <f t="shared" si="9"/>
        <v>#REF!</v>
      </c>
      <c r="AY7" s="78" t="s">
        <v>78</v>
      </c>
      <c r="AZ7" s="37">
        <v>71.13</v>
      </c>
      <c r="BA7" s="37">
        <v>56.83</v>
      </c>
      <c r="BB7" s="80" t="e">
        <f>#REF!</f>
        <v>#REF!</v>
      </c>
      <c r="BC7" s="80" t="e">
        <f t="shared" si="10"/>
        <v>#REF!</v>
      </c>
      <c r="BD7" s="78" t="s">
        <v>79</v>
      </c>
      <c r="BE7" s="37">
        <v>90.75</v>
      </c>
      <c r="BF7" s="37">
        <v>72.5</v>
      </c>
      <c r="BG7" s="80" t="e">
        <f>#REF!</f>
        <v>#REF!</v>
      </c>
      <c r="BH7" s="80" t="e">
        <f t="shared" si="11"/>
        <v>#REF!</v>
      </c>
      <c r="BI7" s="78" t="s">
        <v>80</v>
      </c>
      <c r="BJ7" s="37">
        <v>90.75</v>
      </c>
      <c r="BK7" s="37">
        <v>72.5</v>
      </c>
      <c r="BL7" s="80" t="e">
        <f>#REF!</f>
        <v>#REF!</v>
      </c>
      <c r="BM7" s="80" t="e">
        <f t="shared" si="12"/>
        <v>#REF!</v>
      </c>
      <c r="BN7" s="78" t="s">
        <v>81</v>
      </c>
      <c r="BO7" s="37">
        <v>71.13</v>
      </c>
      <c r="BP7" s="37">
        <v>56.83</v>
      </c>
      <c r="BQ7" s="80" t="e">
        <f>#REF!</f>
        <v>#REF!</v>
      </c>
      <c r="BR7" s="80" t="e">
        <f t="shared" si="13"/>
        <v>#REF!</v>
      </c>
      <c r="BS7" s="78" t="s">
        <v>82</v>
      </c>
      <c r="BT7" s="41">
        <v>110.96</v>
      </c>
      <c r="BU7" s="41">
        <v>88.65</v>
      </c>
      <c r="BV7" s="80" t="e">
        <f>#REF!</f>
        <v>#REF!</v>
      </c>
      <c r="BW7" s="80" t="e">
        <f t="shared" si="14"/>
        <v>#REF!</v>
      </c>
    </row>
    <row r="8" spans="1:75">
      <c r="A8" s="78" t="s">
        <v>83</v>
      </c>
      <c r="B8" s="37">
        <v>87.89</v>
      </c>
      <c r="C8" s="37">
        <v>69.94</v>
      </c>
      <c r="D8" s="79" t="e">
        <f>#REF!</f>
        <v>#REF!</v>
      </c>
      <c r="E8" s="79" t="e">
        <f t="shared" si="0"/>
        <v>#REF!</v>
      </c>
      <c r="F8" s="78" t="s">
        <v>84</v>
      </c>
      <c r="G8" s="37">
        <v>88.04</v>
      </c>
      <c r="H8" s="37">
        <v>70.06</v>
      </c>
      <c r="I8" s="79" t="e">
        <f>#REF!</f>
        <v>#REF!</v>
      </c>
      <c r="J8" s="79" t="e">
        <f t="shared" si="1"/>
        <v>#REF!</v>
      </c>
      <c r="K8" s="78" t="s">
        <v>85</v>
      </c>
      <c r="L8" s="37">
        <v>86.49</v>
      </c>
      <c r="M8" s="37">
        <v>68.83</v>
      </c>
      <c r="N8" s="79" t="e">
        <f>#REF!</f>
        <v>#REF!</v>
      </c>
      <c r="O8" s="79" t="e">
        <f t="shared" si="2"/>
        <v>#REF!</v>
      </c>
      <c r="P8" s="78" t="s">
        <v>86</v>
      </c>
      <c r="Q8" s="37">
        <v>99.53</v>
      </c>
      <c r="R8" s="37">
        <v>79.21</v>
      </c>
      <c r="S8" s="79" t="e">
        <f>#REF!</f>
        <v>#REF!</v>
      </c>
      <c r="T8" s="79" t="e">
        <f t="shared" si="3"/>
        <v>#REF!</v>
      </c>
      <c r="U8" s="78" t="s">
        <v>87</v>
      </c>
      <c r="V8" s="37">
        <v>113.32</v>
      </c>
      <c r="W8" s="37">
        <v>90.18</v>
      </c>
      <c r="X8" s="79" t="e">
        <f>#REF!</f>
        <v>#REF!</v>
      </c>
      <c r="Y8" s="79" t="e">
        <f t="shared" si="4"/>
        <v>#REF!</v>
      </c>
      <c r="Z8" s="78" t="s">
        <v>88</v>
      </c>
      <c r="AA8" s="37">
        <v>88.53</v>
      </c>
      <c r="AB8" s="37">
        <v>70.06</v>
      </c>
      <c r="AC8" s="79" t="e">
        <f>#REF!</f>
        <v>#REF!</v>
      </c>
      <c r="AD8" s="79" t="e">
        <f t="shared" si="5"/>
        <v>#REF!</v>
      </c>
      <c r="AE8" s="78" t="s">
        <v>89</v>
      </c>
      <c r="AF8" s="37">
        <v>88.38</v>
      </c>
      <c r="AG8" s="37">
        <v>69.94</v>
      </c>
      <c r="AH8" s="80" t="e">
        <f>#REF!</f>
        <v>#REF!</v>
      </c>
      <c r="AI8" s="80" t="e">
        <f t="shared" si="6"/>
        <v>#REF!</v>
      </c>
      <c r="AJ8" s="78" t="s">
        <v>90</v>
      </c>
      <c r="AK8" s="37">
        <v>113.96</v>
      </c>
      <c r="AL8" s="37">
        <v>90.18</v>
      </c>
      <c r="AM8" s="80" t="e">
        <f>#REF!</f>
        <v>#REF!</v>
      </c>
      <c r="AN8" s="80" t="e">
        <f t="shared" si="7"/>
        <v>#REF!</v>
      </c>
      <c r="AO8" s="78" t="s">
        <v>91</v>
      </c>
      <c r="AP8" s="37">
        <v>135.27</v>
      </c>
      <c r="AQ8" s="37">
        <v>107.04</v>
      </c>
      <c r="AR8" s="80" t="e">
        <f>#REF!</f>
        <v>#REF!</v>
      </c>
      <c r="AS8" s="80" t="e">
        <f t="shared" si="8"/>
        <v>#REF!</v>
      </c>
      <c r="AT8" s="78" t="s">
        <v>92</v>
      </c>
      <c r="AU8" s="37">
        <v>128.81</v>
      </c>
      <c r="AV8" s="37">
        <v>102.91</v>
      </c>
      <c r="AW8" s="80" t="e">
        <f>#REF!</f>
        <v>#REF!</v>
      </c>
      <c r="AX8" s="80" t="e">
        <f t="shared" si="9"/>
        <v>#REF!</v>
      </c>
      <c r="AY8" s="78" t="s">
        <v>93</v>
      </c>
      <c r="AZ8" s="37">
        <v>71.13</v>
      </c>
      <c r="BA8" s="37">
        <v>56.83</v>
      </c>
      <c r="BB8" s="80" t="e">
        <f>#REF!</f>
        <v>#REF!</v>
      </c>
      <c r="BC8" s="80" t="e">
        <f t="shared" si="10"/>
        <v>#REF!</v>
      </c>
      <c r="BD8" s="78" t="s">
        <v>94</v>
      </c>
      <c r="BE8" s="37">
        <v>90.75</v>
      </c>
      <c r="BF8" s="37">
        <v>72.5</v>
      </c>
      <c r="BG8" s="80" t="e">
        <f>#REF!</f>
        <v>#REF!</v>
      </c>
      <c r="BH8" s="80" t="e">
        <f t="shared" si="11"/>
        <v>#REF!</v>
      </c>
      <c r="BI8" s="78" t="s">
        <v>95</v>
      </c>
      <c r="BJ8" s="37">
        <v>90.75</v>
      </c>
      <c r="BK8" s="37">
        <v>72.5</v>
      </c>
      <c r="BL8" s="80" t="e">
        <f>#REF!</f>
        <v>#REF!</v>
      </c>
      <c r="BM8" s="80" t="e">
        <f t="shared" si="12"/>
        <v>#REF!</v>
      </c>
      <c r="BN8" s="78" t="s">
        <v>96</v>
      </c>
      <c r="BO8" s="37">
        <v>71.13</v>
      </c>
      <c r="BP8" s="37">
        <v>56.83</v>
      </c>
      <c r="BQ8" s="80" t="e">
        <f>#REF!</f>
        <v>#REF!</v>
      </c>
      <c r="BR8" s="80" t="e">
        <f t="shared" si="13"/>
        <v>#REF!</v>
      </c>
      <c r="BS8" s="78" t="s">
        <v>97</v>
      </c>
      <c r="BT8" s="41">
        <v>110.96</v>
      </c>
      <c r="BU8" s="41">
        <v>88.65</v>
      </c>
      <c r="BV8" s="80" t="e">
        <f>#REF!</f>
        <v>#REF!</v>
      </c>
      <c r="BW8" s="80" t="e">
        <f t="shared" si="14"/>
        <v>#REF!</v>
      </c>
    </row>
    <row r="9" spans="1:75">
      <c r="A9" s="78" t="s">
        <v>98</v>
      </c>
      <c r="B9" s="37">
        <v>87.89</v>
      </c>
      <c r="C9" s="37">
        <v>69.94</v>
      </c>
      <c r="D9" s="79" t="e">
        <f>#REF!</f>
        <v>#REF!</v>
      </c>
      <c r="E9" s="79" t="e">
        <f t="shared" si="0"/>
        <v>#REF!</v>
      </c>
      <c r="F9" s="78" t="s">
        <v>99</v>
      </c>
      <c r="G9" s="37">
        <v>88.04</v>
      </c>
      <c r="H9" s="37">
        <v>70.06</v>
      </c>
      <c r="I9" s="79" t="e">
        <f>#REF!</f>
        <v>#REF!</v>
      </c>
      <c r="J9" s="79" t="e">
        <f t="shared" si="1"/>
        <v>#REF!</v>
      </c>
      <c r="K9" s="78" t="s">
        <v>100</v>
      </c>
      <c r="L9" s="37">
        <v>86.49</v>
      </c>
      <c r="M9" s="37">
        <v>68.83</v>
      </c>
      <c r="N9" s="79" t="e">
        <f>#REF!</f>
        <v>#REF!</v>
      </c>
      <c r="O9" s="79" t="e">
        <f t="shared" si="2"/>
        <v>#REF!</v>
      </c>
      <c r="P9" s="78" t="s">
        <v>101</v>
      </c>
      <c r="Q9" s="37">
        <v>99.53</v>
      </c>
      <c r="R9" s="37">
        <v>79.21</v>
      </c>
      <c r="S9" s="79" t="e">
        <f>#REF!</f>
        <v>#REF!</v>
      </c>
      <c r="T9" s="79" t="e">
        <f t="shared" si="3"/>
        <v>#REF!</v>
      </c>
      <c r="U9" s="78" t="s">
        <v>102</v>
      </c>
      <c r="V9" s="37">
        <v>113.32</v>
      </c>
      <c r="W9" s="37">
        <v>90.18</v>
      </c>
      <c r="X9" s="79" t="e">
        <f>#REF!</f>
        <v>#REF!</v>
      </c>
      <c r="Y9" s="79" t="e">
        <f t="shared" si="4"/>
        <v>#REF!</v>
      </c>
      <c r="Z9" s="78" t="s">
        <v>103</v>
      </c>
      <c r="AA9" s="37">
        <v>88.53</v>
      </c>
      <c r="AB9" s="37">
        <v>70.06</v>
      </c>
      <c r="AC9" s="79" t="e">
        <f>#REF!</f>
        <v>#REF!</v>
      </c>
      <c r="AD9" s="79" t="e">
        <f t="shared" si="5"/>
        <v>#REF!</v>
      </c>
      <c r="AE9" s="78" t="s">
        <v>104</v>
      </c>
      <c r="AF9" s="37">
        <v>88.38</v>
      </c>
      <c r="AG9" s="37">
        <v>69.94</v>
      </c>
      <c r="AH9" s="80" t="e">
        <f>#REF!</f>
        <v>#REF!</v>
      </c>
      <c r="AI9" s="80" t="e">
        <f t="shared" si="6"/>
        <v>#REF!</v>
      </c>
      <c r="AJ9" s="78" t="s">
        <v>105</v>
      </c>
      <c r="AK9" s="37">
        <v>113.96</v>
      </c>
      <c r="AL9" s="37">
        <v>90.18</v>
      </c>
      <c r="AM9" s="80" t="e">
        <f>#REF!</f>
        <v>#REF!</v>
      </c>
      <c r="AN9" s="80" t="e">
        <f t="shared" si="7"/>
        <v>#REF!</v>
      </c>
      <c r="AO9" s="78" t="s">
        <v>106</v>
      </c>
      <c r="AP9" s="37">
        <v>135.27</v>
      </c>
      <c r="AQ9" s="37">
        <v>107.04</v>
      </c>
      <c r="AR9" s="80" t="e">
        <f>#REF!</f>
        <v>#REF!</v>
      </c>
      <c r="AS9" s="80" t="e">
        <f t="shared" si="8"/>
        <v>#REF!</v>
      </c>
      <c r="AT9" s="78" t="s">
        <v>107</v>
      </c>
      <c r="AU9" s="37">
        <v>128.81</v>
      </c>
      <c r="AV9" s="37">
        <v>102.91</v>
      </c>
      <c r="AW9" s="80" t="e">
        <f>#REF!</f>
        <v>#REF!</v>
      </c>
      <c r="AX9" s="80" t="e">
        <f t="shared" si="9"/>
        <v>#REF!</v>
      </c>
      <c r="AY9" s="78" t="s">
        <v>108</v>
      </c>
      <c r="AZ9" s="37">
        <v>71.13</v>
      </c>
      <c r="BA9" s="37">
        <v>56.83</v>
      </c>
      <c r="BB9" s="80" t="e">
        <f>#REF!</f>
        <v>#REF!</v>
      </c>
      <c r="BC9" s="80" t="e">
        <f t="shared" si="10"/>
        <v>#REF!</v>
      </c>
      <c r="BD9" s="78" t="s">
        <v>109</v>
      </c>
      <c r="BE9" s="37">
        <v>90.75</v>
      </c>
      <c r="BF9" s="37">
        <v>72.5</v>
      </c>
      <c r="BG9" s="80" t="e">
        <f>#REF!</f>
        <v>#REF!</v>
      </c>
      <c r="BH9" s="80" t="e">
        <f t="shared" si="11"/>
        <v>#REF!</v>
      </c>
      <c r="BI9" s="78" t="s">
        <v>110</v>
      </c>
      <c r="BJ9" s="37">
        <v>90.75</v>
      </c>
      <c r="BK9" s="37">
        <v>72.5</v>
      </c>
      <c r="BL9" s="80" t="e">
        <f>#REF!</f>
        <v>#REF!</v>
      </c>
      <c r="BM9" s="80" t="e">
        <f t="shared" si="12"/>
        <v>#REF!</v>
      </c>
      <c r="BN9" s="78" t="s">
        <v>111</v>
      </c>
      <c r="BO9" s="37">
        <v>71.13</v>
      </c>
      <c r="BP9" s="37">
        <v>56.83</v>
      </c>
      <c r="BQ9" s="80" t="e">
        <f>#REF!</f>
        <v>#REF!</v>
      </c>
      <c r="BR9" s="80" t="e">
        <f t="shared" si="13"/>
        <v>#REF!</v>
      </c>
      <c r="BS9" s="78" t="s">
        <v>112</v>
      </c>
      <c r="BT9" s="41">
        <v>110.96</v>
      </c>
      <c r="BU9" s="41">
        <v>88.65</v>
      </c>
      <c r="BV9" s="80" t="e">
        <f>#REF!</f>
        <v>#REF!</v>
      </c>
      <c r="BW9" s="80" t="e">
        <f t="shared" si="14"/>
        <v>#REF!</v>
      </c>
    </row>
    <row r="10" spans="1:75">
      <c r="A10" s="78" t="s">
        <v>113</v>
      </c>
      <c r="B10" s="37">
        <v>87.89</v>
      </c>
      <c r="C10" s="37">
        <v>69.94</v>
      </c>
      <c r="D10" s="79" t="e">
        <f>#REF!</f>
        <v>#REF!</v>
      </c>
      <c r="E10" s="79" t="e">
        <f t="shared" si="0"/>
        <v>#REF!</v>
      </c>
      <c r="F10" s="78" t="s">
        <v>114</v>
      </c>
      <c r="G10" s="37">
        <v>88.04</v>
      </c>
      <c r="H10" s="37">
        <v>70.06</v>
      </c>
      <c r="I10" s="79" t="e">
        <f>#REF!</f>
        <v>#REF!</v>
      </c>
      <c r="J10" s="79" t="e">
        <f t="shared" si="1"/>
        <v>#REF!</v>
      </c>
      <c r="K10" s="78" t="s">
        <v>115</v>
      </c>
      <c r="L10" s="37">
        <v>86.49</v>
      </c>
      <c r="M10" s="37">
        <v>68.83</v>
      </c>
      <c r="N10" s="79" t="e">
        <f>#REF!</f>
        <v>#REF!</v>
      </c>
      <c r="O10" s="79" t="e">
        <f t="shared" si="2"/>
        <v>#REF!</v>
      </c>
      <c r="P10" s="78" t="s">
        <v>116</v>
      </c>
      <c r="Q10" s="37">
        <v>99.53</v>
      </c>
      <c r="R10" s="37">
        <v>79.21</v>
      </c>
      <c r="S10" s="79" t="e">
        <f>#REF!</f>
        <v>#REF!</v>
      </c>
      <c r="T10" s="79" t="e">
        <f t="shared" si="3"/>
        <v>#REF!</v>
      </c>
      <c r="U10" s="78" t="s">
        <v>117</v>
      </c>
      <c r="V10" s="37">
        <v>113.32</v>
      </c>
      <c r="W10" s="37">
        <v>90.18</v>
      </c>
      <c r="X10" s="79" t="e">
        <f>#REF!</f>
        <v>#REF!</v>
      </c>
      <c r="Y10" s="79" t="e">
        <f t="shared" si="4"/>
        <v>#REF!</v>
      </c>
      <c r="Z10" s="78" t="s">
        <v>118</v>
      </c>
      <c r="AA10" s="37">
        <v>88.53</v>
      </c>
      <c r="AB10" s="37">
        <v>70.06</v>
      </c>
      <c r="AC10" s="79" t="e">
        <f>#REF!</f>
        <v>#REF!</v>
      </c>
      <c r="AD10" s="79" t="e">
        <f t="shared" si="5"/>
        <v>#REF!</v>
      </c>
      <c r="AE10" s="78" t="s">
        <v>119</v>
      </c>
      <c r="AF10" s="37">
        <v>88.38</v>
      </c>
      <c r="AG10" s="37">
        <v>69.94</v>
      </c>
      <c r="AH10" s="80" t="e">
        <f>#REF!</f>
        <v>#REF!</v>
      </c>
      <c r="AI10" s="80" t="e">
        <f t="shared" si="6"/>
        <v>#REF!</v>
      </c>
      <c r="AJ10" s="78" t="s">
        <v>120</v>
      </c>
      <c r="AK10" s="37">
        <v>113.96</v>
      </c>
      <c r="AL10" s="37">
        <v>90.18</v>
      </c>
      <c r="AM10" s="80" t="e">
        <f>#REF!</f>
        <v>#REF!</v>
      </c>
      <c r="AN10" s="80" t="e">
        <f t="shared" si="7"/>
        <v>#REF!</v>
      </c>
      <c r="AO10" s="78" t="s">
        <v>121</v>
      </c>
      <c r="AP10" s="37">
        <v>135.27</v>
      </c>
      <c r="AQ10" s="37">
        <v>107.04</v>
      </c>
      <c r="AR10" s="80" t="e">
        <f>#REF!</f>
        <v>#REF!</v>
      </c>
      <c r="AS10" s="80" t="e">
        <f t="shared" si="8"/>
        <v>#REF!</v>
      </c>
      <c r="AT10" s="78" t="s">
        <v>122</v>
      </c>
      <c r="AU10" s="37">
        <v>128.81</v>
      </c>
      <c r="AV10" s="37">
        <v>102.91</v>
      </c>
      <c r="AW10" s="80" t="e">
        <f>#REF!</f>
        <v>#REF!</v>
      </c>
      <c r="AX10" s="80" t="e">
        <f t="shared" si="9"/>
        <v>#REF!</v>
      </c>
      <c r="AY10" s="78" t="s">
        <v>123</v>
      </c>
      <c r="AZ10" s="37">
        <v>71.13</v>
      </c>
      <c r="BA10" s="37">
        <v>56.83</v>
      </c>
      <c r="BB10" s="80" t="e">
        <f>#REF!</f>
        <v>#REF!</v>
      </c>
      <c r="BC10" s="80" t="e">
        <f t="shared" si="10"/>
        <v>#REF!</v>
      </c>
      <c r="BD10" s="78" t="s">
        <v>124</v>
      </c>
      <c r="BE10" s="37">
        <v>90.75</v>
      </c>
      <c r="BF10" s="37">
        <v>72.5</v>
      </c>
      <c r="BG10" s="80" t="e">
        <f>#REF!</f>
        <v>#REF!</v>
      </c>
      <c r="BH10" s="80" t="e">
        <f t="shared" si="11"/>
        <v>#REF!</v>
      </c>
      <c r="BI10" s="78" t="s">
        <v>125</v>
      </c>
      <c r="BJ10" s="37">
        <v>90.75</v>
      </c>
      <c r="BK10" s="37">
        <v>72.5</v>
      </c>
      <c r="BL10" s="80" t="e">
        <f>#REF!</f>
        <v>#REF!</v>
      </c>
      <c r="BM10" s="80" t="e">
        <f t="shared" si="12"/>
        <v>#REF!</v>
      </c>
      <c r="BN10" s="78" t="s">
        <v>126</v>
      </c>
      <c r="BO10" s="37">
        <v>71.13</v>
      </c>
      <c r="BP10" s="37">
        <v>56.83</v>
      </c>
      <c r="BQ10" s="80" t="e">
        <f>#REF!</f>
        <v>#REF!</v>
      </c>
      <c r="BR10" s="80" t="e">
        <f t="shared" si="13"/>
        <v>#REF!</v>
      </c>
      <c r="BS10" s="78" t="s">
        <v>127</v>
      </c>
      <c r="BT10" s="41">
        <v>110.96</v>
      </c>
      <c r="BU10" s="41">
        <v>88.65</v>
      </c>
      <c r="BV10" s="80" t="e">
        <f>#REF!</f>
        <v>#REF!</v>
      </c>
      <c r="BW10" s="80" t="e">
        <f t="shared" si="14"/>
        <v>#REF!</v>
      </c>
    </row>
    <row r="11" spans="1:75">
      <c r="A11" s="78" t="s">
        <v>128</v>
      </c>
      <c r="B11" s="37">
        <v>87.89</v>
      </c>
      <c r="C11" s="37">
        <v>69.94</v>
      </c>
      <c r="D11" s="79" t="e">
        <f>#REF!</f>
        <v>#REF!</v>
      </c>
      <c r="E11" s="79" t="e">
        <f t="shared" si="0"/>
        <v>#REF!</v>
      </c>
      <c r="F11" s="78" t="s">
        <v>129</v>
      </c>
      <c r="G11" s="37">
        <v>88.04</v>
      </c>
      <c r="H11" s="37">
        <v>70.06</v>
      </c>
      <c r="I11" s="79" t="e">
        <f>#REF!</f>
        <v>#REF!</v>
      </c>
      <c r="J11" s="79" t="e">
        <f t="shared" si="1"/>
        <v>#REF!</v>
      </c>
      <c r="K11" s="78" t="s">
        <v>130</v>
      </c>
      <c r="L11" s="37">
        <v>86.49</v>
      </c>
      <c r="M11" s="37">
        <v>68.83</v>
      </c>
      <c r="N11" s="79" t="e">
        <f>#REF!</f>
        <v>#REF!</v>
      </c>
      <c r="O11" s="79" t="e">
        <f t="shared" si="2"/>
        <v>#REF!</v>
      </c>
      <c r="P11" s="78" t="s">
        <v>131</v>
      </c>
      <c r="Q11" s="37">
        <v>99.53</v>
      </c>
      <c r="R11" s="37">
        <v>79.21</v>
      </c>
      <c r="S11" s="79" t="e">
        <f>#REF!</f>
        <v>#REF!</v>
      </c>
      <c r="T11" s="79" t="e">
        <f t="shared" si="3"/>
        <v>#REF!</v>
      </c>
      <c r="U11" s="78" t="s">
        <v>132</v>
      </c>
      <c r="V11" s="37">
        <v>113.32</v>
      </c>
      <c r="W11" s="37">
        <v>90.18</v>
      </c>
      <c r="X11" s="79" t="e">
        <f>#REF!</f>
        <v>#REF!</v>
      </c>
      <c r="Y11" s="79" t="e">
        <f t="shared" si="4"/>
        <v>#REF!</v>
      </c>
      <c r="Z11" s="78" t="s">
        <v>133</v>
      </c>
      <c r="AA11" s="37">
        <v>88.53</v>
      </c>
      <c r="AB11" s="37">
        <v>70.06</v>
      </c>
      <c r="AC11" s="79" t="e">
        <f>#REF!</f>
        <v>#REF!</v>
      </c>
      <c r="AD11" s="79" t="e">
        <f t="shared" si="5"/>
        <v>#REF!</v>
      </c>
      <c r="AE11" s="78" t="s">
        <v>134</v>
      </c>
      <c r="AF11" s="37">
        <v>88.38</v>
      </c>
      <c r="AG11" s="37">
        <v>69.94</v>
      </c>
      <c r="AH11" s="80" t="e">
        <f>#REF!</f>
        <v>#REF!</v>
      </c>
      <c r="AI11" s="80" t="e">
        <f t="shared" si="6"/>
        <v>#REF!</v>
      </c>
      <c r="AJ11" s="78" t="s">
        <v>135</v>
      </c>
      <c r="AK11" s="37">
        <v>113.96</v>
      </c>
      <c r="AL11" s="37">
        <v>90.18</v>
      </c>
      <c r="AM11" s="80" t="e">
        <f>#REF!</f>
        <v>#REF!</v>
      </c>
      <c r="AN11" s="80" t="e">
        <f t="shared" si="7"/>
        <v>#REF!</v>
      </c>
      <c r="AO11" s="78" t="s">
        <v>136</v>
      </c>
      <c r="AP11" s="37">
        <v>135.27</v>
      </c>
      <c r="AQ11" s="37">
        <v>107.04</v>
      </c>
      <c r="AR11" s="80" t="e">
        <f>#REF!</f>
        <v>#REF!</v>
      </c>
      <c r="AS11" s="80" t="e">
        <f t="shared" si="8"/>
        <v>#REF!</v>
      </c>
      <c r="AT11" s="78" t="s">
        <v>137</v>
      </c>
      <c r="AU11" s="37">
        <v>128.81</v>
      </c>
      <c r="AV11" s="37">
        <v>102.91</v>
      </c>
      <c r="AW11" s="80" t="e">
        <f>#REF!</f>
        <v>#REF!</v>
      </c>
      <c r="AX11" s="80" t="e">
        <f t="shared" si="9"/>
        <v>#REF!</v>
      </c>
      <c r="AY11" s="78" t="s">
        <v>138</v>
      </c>
      <c r="AZ11" s="37">
        <v>71.13</v>
      </c>
      <c r="BA11" s="37">
        <v>56.83</v>
      </c>
      <c r="BB11" s="80" t="e">
        <f>#REF!</f>
        <v>#REF!</v>
      </c>
      <c r="BC11" s="80" t="e">
        <f t="shared" si="10"/>
        <v>#REF!</v>
      </c>
      <c r="BD11" s="78" t="s">
        <v>139</v>
      </c>
      <c r="BE11" s="37">
        <v>90.75</v>
      </c>
      <c r="BF11" s="37">
        <v>72.5</v>
      </c>
      <c r="BG11" s="80" t="e">
        <f>#REF!</f>
        <v>#REF!</v>
      </c>
      <c r="BH11" s="80" t="e">
        <f t="shared" si="11"/>
        <v>#REF!</v>
      </c>
      <c r="BI11" s="78" t="s">
        <v>140</v>
      </c>
      <c r="BJ11" s="37">
        <v>90.75</v>
      </c>
      <c r="BK11" s="37">
        <v>72.5</v>
      </c>
      <c r="BL11" s="80" t="e">
        <f>#REF!</f>
        <v>#REF!</v>
      </c>
      <c r="BM11" s="80" t="e">
        <f t="shared" si="12"/>
        <v>#REF!</v>
      </c>
      <c r="BN11" s="78" t="s">
        <v>141</v>
      </c>
      <c r="BO11" s="37">
        <v>71.13</v>
      </c>
      <c r="BP11" s="37">
        <v>56.83</v>
      </c>
      <c r="BQ11" s="80" t="e">
        <f>#REF!</f>
        <v>#REF!</v>
      </c>
      <c r="BR11" s="80" t="e">
        <f t="shared" si="13"/>
        <v>#REF!</v>
      </c>
      <c r="BS11" s="78" t="s">
        <v>142</v>
      </c>
      <c r="BT11" s="41">
        <v>110.96</v>
      </c>
      <c r="BU11" s="41">
        <v>88.65</v>
      </c>
      <c r="BV11" s="80" t="e">
        <f>#REF!</f>
        <v>#REF!</v>
      </c>
      <c r="BW11" s="80" t="e">
        <f t="shared" si="14"/>
        <v>#REF!</v>
      </c>
    </row>
    <row r="12" spans="1:75">
      <c r="A12" s="78" t="s">
        <v>143</v>
      </c>
      <c r="B12" s="37">
        <v>87.89</v>
      </c>
      <c r="C12" s="37">
        <v>69.94</v>
      </c>
      <c r="D12" s="79" t="e">
        <f>#REF!</f>
        <v>#REF!</v>
      </c>
      <c r="E12" s="79" t="e">
        <f t="shared" si="0"/>
        <v>#REF!</v>
      </c>
      <c r="F12" s="78" t="s">
        <v>144</v>
      </c>
      <c r="G12" s="37">
        <v>88.04</v>
      </c>
      <c r="H12" s="37">
        <v>70.06</v>
      </c>
      <c r="I12" s="79" t="e">
        <f>#REF!</f>
        <v>#REF!</v>
      </c>
      <c r="J12" s="79" t="e">
        <f t="shared" si="1"/>
        <v>#REF!</v>
      </c>
      <c r="K12" s="78" t="s">
        <v>145</v>
      </c>
      <c r="L12" s="37">
        <v>86.49</v>
      </c>
      <c r="M12" s="37">
        <v>68.83</v>
      </c>
      <c r="N12" s="79" t="e">
        <f>#REF!</f>
        <v>#REF!</v>
      </c>
      <c r="O12" s="79" t="e">
        <f t="shared" si="2"/>
        <v>#REF!</v>
      </c>
      <c r="P12" s="78" t="s">
        <v>146</v>
      </c>
      <c r="Q12" s="37">
        <v>99.53</v>
      </c>
      <c r="R12" s="37">
        <v>79.21</v>
      </c>
      <c r="S12" s="79" t="e">
        <f>#REF!</f>
        <v>#REF!</v>
      </c>
      <c r="T12" s="79" t="e">
        <f t="shared" si="3"/>
        <v>#REF!</v>
      </c>
      <c r="U12" s="78" t="s">
        <v>147</v>
      </c>
      <c r="V12" s="37">
        <v>113.32</v>
      </c>
      <c r="W12" s="37">
        <v>90.18</v>
      </c>
      <c r="X12" s="79" t="e">
        <f>#REF!</f>
        <v>#REF!</v>
      </c>
      <c r="Y12" s="79" t="e">
        <f t="shared" si="4"/>
        <v>#REF!</v>
      </c>
      <c r="Z12" s="78" t="s">
        <v>148</v>
      </c>
      <c r="AA12" s="37">
        <v>88.53</v>
      </c>
      <c r="AB12" s="37">
        <v>70.06</v>
      </c>
      <c r="AC12" s="79" t="e">
        <f>#REF!</f>
        <v>#REF!</v>
      </c>
      <c r="AD12" s="79" t="e">
        <f t="shared" si="5"/>
        <v>#REF!</v>
      </c>
      <c r="AE12" s="78" t="s">
        <v>149</v>
      </c>
      <c r="AF12" s="37">
        <v>88.38</v>
      </c>
      <c r="AG12" s="37">
        <v>69.94</v>
      </c>
      <c r="AH12" s="80" t="e">
        <f>#REF!</f>
        <v>#REF!</v>
      </c>
      <c r="AI12" s="80" t="e">
        <f t="shared" si="6"/>
        <v>#REF!</v>
      </c>
      <c r="AJ12" s="78" t="s">
        <v>150</v>
      </c>
      <c r="AK12" s="37">
        <v>113.96</v>
      </c>
      <c r="AL12" s="37">
        <v>90.18</v>
      </c>
      <c r="AM12" s="80" t="e">
        <f>#REF!</f>
        <v>#REF!</v>
      </c>
      <c r="AN12" s="80" t="e">
        <f t="shared" si="7"/>
        <v>#REF!</v>
      </c>
      <c r="AO12" s="78" t="s">
        <v>151</v>
      </c>
      <c r="AP12" s="37">
        <v>135.27</v>
      </c>
      <c r="AQ12" s="37">
        <v>107.04</v>
      </c>
      <c r="AR12" s="80" t="e">
        <f>#REF!</f>
        <v>#REF!</v>
      </c>
      <c r="AS12" s="80" t="e">
        <f t="shared" si="8"/>
        <v>#REF!</v>
      </c>
      <c r="AT12" s="78" t="s">
        <v>152</v>
      </c>
      <c r="AU12" s="37">
        <v>128.81</v>
      </c>
      <c r="AV12" s="37">
        <v>102.91</v>
      </c>
      <c r="AW12" s="80" t="e">
        <f>#REF!</f>
        <v>#REF!</v>
      </c>
      <c r="AX12" s="80" t="e">
        <f t="shared" si="9"/>
        <v>#REF!</v>
      </c>
      <c r="AY12" s="78" t="s">
        <v>153</v>
      </c>
      <c r="AZ12" s="37">
        <v>71.13</v>
      </c>
      <c r="BA12" s="37">
        <v>56.83</v>
      </c>
      <c r="BB12" s="80" t="e">
        <f>#REF!</f>
        <v>#REF!</v>
      </c>
      <c r="BC12" s="80" t="e">
        <f t="shared" si="10"/>
        <v>#REF!</v>
      </c>
      <c r="BD12" s="78" t="s">
        <v>154</v>
      </c>
      <c r="BE12" s="37">
        <v>90.75</v>
      </c>
      <c r="BF12" s="37">
        <v>72.5</v>
      </c>
      <c r="BG12" s="80" t="e">
        <f>#REF!</f>
        <v>#REF!</v>
      </c>
      <c r="BH12" s="80" t="e">
        <f t="shared" si="11"/>
        <v>#REF!</v>
      </c>
      <c r="BI12" s="78" t="s">
        <v>155</v>
      </c>
      <c r="BJ12" s="37">
        <v>90.75</v>
      </c>
      <c r="BK12" s="37">
        <v>72.5</v>
      </c>
      <c r="BL12" s="80" t="e">
        <f>#REF!</f>
        <v>#REF!</v>
      </c>
      <c r="BM12" s="80" t="e">
        <f t="shared" si="12"/>
        <v>#REF!</v>
      </c>
      <c r="BN12" s="78" t="s">
        <v>156</v>
      </c>
      <c r="BO12" s="37">
        <v>71.13</v>
      </c>
      <c r="BP12" s="37">
        <v>56.83</v>
      </c>
      <c r="BQ12" s="80" t="e">
        <f>#REF!</f>
        <v>#REF!</v>
      </c>
      <c r="BR12" s="80" t="e">
        <f t="shared" si="13"/>
        <v>#REF!</v>
      </c>
      <c r="BS12" s="78" t="s">
        <v>157</v>
      </c>
      <c r="BT12" s="41">
        <v>110.96</v>
      </c>
      <c r="BU12" s="41">
        <v>88.65</v>
      </c>
      <c r="BV12" s="80" t="e">
        <f>#REF!</f>
        <v>#REF!</v>
      </c>
      <c r="BW12" s="80" t="e">
        <f t="shared" si="14"/>
        <v>#REF!</v>
      </c>
    </row>
    <row r="13" spans="1:75">
      <c r="A13" s="78" t="s">
        <v>158</v>
      </c>
      <c r="B13" s="37">
        <v>87.89</v>
      </c>
      <c r="C13" s="37">
        <v>69.94</v>
      </c>
      <c r="D13" s="79" t="e">
        <f>#REF!</f>
        <v>#REF!</v>
      </c>
      <c r="E13" s="79" t="e">
        <f t="shared" si="0"/>
        <v>#REF!</v>
      </c>
      <c r="F13" s="78" t="s">
        <v>159</v>
      </c>
      <c r="G13" s="37">
        <v>88.04</v>
      </c>
      <c r="H13" s="37">
        <v>70.06</v>
      </c>
      <c r="I13" s="79" t="e">
        <f>#REF!</f>
        <v>#REF!</v>
      </c>
      <c r="J13" s="79" t="e">
        <f t="shared" si="1"/>
        <v>#REF!</v>
      </c>
      <c r="K13" s="78" t="s">
        <v>160</v>
      </c>
      <c r="L13" s="37">
        <v>86.49</v>
      </c>
      <c r="M13" s="37">
        <v>68.83</v>
      </c>
      <c r="N13" s="79" t="e">
        <f>#REF!</f>
        <v>#REF!</v>
      </c>
      <c r="O13" s="79" t="e">
        <f t="shared" si="2"/>
        <v>#REF!</v>
      </c>
      <c r="P13" s="78" t="s">
        <v>161</v>
      </c>
      <c r="Q13" s="37">
        <v>99.53</v>
      </c>
      <c r="R13" s="37">
        <v>79.21</v>
      </c>
      <c r="S13" s="79" t="e">
        <f>#REF!</f>
        <v>#REF!</v>
      </c>
      <c r="T13" s="79" t="e">
        <f t="shared" si="3"/>
        <v>#REF!</v>
      </c>
      <c r="U13" s="78" t="s">
        <v>162</v>
      </c>
      <c r="V13" s="37">
        <v>113.32</v>
      </c>
      <c r="W13" s="37">
        <v>90.18</v>
      </c>
      <c r="X13" s="79" t="e">
        <f>#REF!</f>
        <v>#REF!</v>
      </c>
      <c r="Y13" s="79" t="e">
        <f t="shared" si="4"/>
        <v>#REF!</v>
      </c>
      <c r="Z13" s="78" t="s">
        <v>163</v>
      </c>
      <c r="AA13" s="37">
        <v>88.53</v>
      </c>
      <c r="AB13" s="37">
        <v>70.06</v>
      </c>
      <c r="AC13" s="79" t="e">
        <f>#REF!</f>
        <v>#REF!</v>
      </c>
      <c r="AD13" s="79" t="e">
        <f t="shared" si="5"/>
        <v>#REF!</v>
      </c>
      <c r="AE13" s="78" t="s">
        <v>164</v>
      </c>
      <c r="AF13" s="37">
        <v>88.38</v>
      </c>
      <c r="AG13" s="37">
        <v>69.94</v>
      </c>
      <c r="AH13" s="80" t="e">
        <f>#REF!</f>
        <v>#REF!</v>
      </c>
      <c r="AI13" s="80" t="e">
        <f t="shared" si="6"/>
        <v>#REF!</v>
      </c>
      <c r="AJ13" s="78" t="s">
        <v>165</v>
      </c>
      <c r="AK13" s="37">
        <v>113.96</v>
      </c>
      <c r="AL13" s="37">
        <v>90.18</v>
      </c>
      <c r="AM13" s="80" t="e">
        <f>#REF!</f>
        <v>#REF!</v>
      </c>
      <c r="AN13" s="80" t="e">
        <f t="shared" si="7"/>
        <v>#REF!</v>
      </c>
      <c r="AO13" s="78" t="s">
        <v>166</v>
      </c>
      <c r="AP13" s="37">
        <v>135.27</v>
      </c>
      <c r="AQ13" s="37">
        <v>107.04</v>
      </c>
      <c r="AR13" s="80" t="e">
        <f>#REF!</f>
        <v>#REF!</v>
      </c>
      <c r="AS13" s="80" t="e">
        <f t="shared" si="8"/>
        <v>#REF!</v>
      </c>
      <c r="AT13" s="78" t="s">
        <v>167</v>
      </c>
      <c r="AU13" s="37">
        <v>128.81</v>
      </c>
      <c r="AV13" s="37">
        <v>102.91</v>
      </c>
      <c r="AW13" s="80" t="e">
        <f>#REF!</f>
        <v>#REF!</v>
      </c>
      <c r="AX13" s="80" t="e">
        <f t="shared" si="9"/>
        <v>#REF!</v>
      </c>
      <c r="AY13" s="78" t="s">
        <v>168</v>
      </c>
      <c r="AZ13" s="37">
        <v>71.13</v>
      </c>
      <c r="BA13" s="37">
        <v>56.83</v>
      </c>
      <c r="BB13" s="80" t="e">
        <f>#REF!</f>
        <v>#REF!</v>
      </c>
      <c r="BC13" s="80" t="e">
        <f t="shared" si="10"/>
        <v>#REF!</v>
      </c>
      <c r="BD13" s="78" t="s">
        <v>169</v>
      </c>
      <c r="BE13" s="37">
        <v>90.75</v>
      </c>
      <c r="BF13" s="37">
        <v>72.5</v>
      </c>
      <c r="BG13" s="80" t="e">
        <f>#REF!</f>
        <v>#REF!</v>
      </c>
      <c r="BH13" s="80" t="e">
        <f t="shared" si="11"/>
        <v>#REF!</v>
      </c>
      <c r="BI13" s="78" t="s">
        <v>170</v>
      </c>
      <c r="BJ13" s="37">
        <v>90.75</v>
      </c>
      <c r="BK13" s="37">
        <v>72.5</v>
      </c>
      <c r="BL13" s="80" t="e">
        <f>#REF!</f>
        <v>#REF!</v>
      </c>
      <c r="BM13" s="80" t="e">
        <f t="shared" si="12"/>
        <v>#REF!</v>
      </c>
      <c r="BN13" s="78" t="s">
        <v>171</v>
      </c>
      <c r="BO13" s="37">
        <v>71.13</v>
      </c>
      <c r="BP13" s="37">
        <v>56.83</v>
      </c>
      <c r="BQ13" s="80" t="e">
        <f>#REF!</f>
        <v>#REF!</v>
      </c>
      <c r="BR13" s="80" t="e">
        <f t="shared" si="13"/>
        <v>#REF!</v>
      </c>
      <c r="BS13" s="78" t="s">
        <v>172</v>
      </c>
      <c r="BT13" s="41">
        <v>110.96</v>
      </c>
      <c r="BU13" s="41">
        <v>88.65</v>
      </c>
      <c r="BV13" s="80" t="e">
        <f>#REF!</f>
        <v>#REF!</v>
      </c>
      <c r="BW13" s="80" t="e">
        <f t="shared" si="14"/>
        <v>#REF!</v>
      </c>
    </row>
    <row r="14" spans="1:75">
      <c r="A14" s="78" t="s">
        <v>173</v>
      </c>
      <c r="B14" s="37">
        <v>87.89</v>
      </c>
      <c r="C14" s="37">
        <v>69.94</v>
      </c>
      <c r="D14" s="79" t="e">
        <f>#REF!</f>
        <v>#REF!</v>
      </c>
      <c r="E14" s="79" t="e">
        <f t="shared" si="0"/>
        <v>#REF!</v>
      </c>
      <c r="F14" s="78" t="s">
        <v>174</v>
      </c>
      <c r="G14" s="37">
        <v>88.04</v>
      </c>
      <c r="H14" s="37">
        <v>70.06</v>
      </c>
      <c r="I14" s="79" t="e">
        <f>#REF!</f>
        <v>#REF!</v>
      </c>
      <c r="J14" s="79" t="e">
        <f t="shared" si="1"/>
        <v>#REF!</v>
      </c>
      <c r="K14" s="78" t="s">
        <v>175</v>
      </c>
      <c r="L14" s="37">
        <v>86.49</v>
      </c>
      <c r="M14" s="37">
        <v>68.83</v>
      </c>
      <c r="N14" s="79" t="e">
        <f>#REF!</f>
        <v>#REF!</v>
      </c>
      <c r="O14" s="79" t="e">
        <f t="shared" si="2"/>
        <v>#REF!</v>
      </c>
      <c r="P14" s="78" t="s">
        <v>176</v>
      </c>
      <c r="Q14" s="37">
        <v>99.53</v>
      </c>
      <c r="R14" s="37">
        <v>79.21</v>
      </c>
      <c r="S14" s="79" t="e">
        <f>#REF!</f>
        <v>#REF!</v>
      </c>
      <c r="T14" s="79" t="e">
        <f t="shared" si="3"/>
        <v>#REF!</v>
      </c>
      <c r="U14" s="78" t="s">
        <v>177</v>
      </c>
      <c r="V14" s="37">
        <v>113.32</v>
      </c>
      <c r="W14" s="37">
        <v>90.18</v>
      </c>
      <c r="X14" s="79" t="e">
        <f>#REF!</f>
        <v>#REF!</v>
      </c>
      <c r="Y14" s="79" t="e">
        <f t="shared" si="4"/>
        <v>#REF!</v>
      </c>
      <c r="Z14" s="78" t="s">
        <v>178</v>
      </c>
      <c r="AA14" s="37">
        <v>88.53</v>
      </c>
      <c r="AB14" s="37">
        <v>70.06</v>
      </c>
      <c r="AC14" s="79" t="e">
        <f>#REF!</f>
        <v>#REF!</v>
      </c>
      <c r="AD14" s="79" t="e">
        <f t="shared" si="5"/>
        <v>#REF!</v>
      </c>
      <c r="AE14" s="78" t="s">
        <v>179</v>
      </c>
      <c r="AF14" s="37">
        <v>88.38</v>
      </c>
      <c r="AG14" s="37">
        <v>69.94</v>
      </c>
      <c r="AH14" s="80" t="e">
        <f>#REF!</f>
        <v>#REF!</v>
      </c>
      <c r="AI14" s="80" t="e">
        <f t="shared" si="6"/>
        <v>#REF!</v>
      </c>
      <c r="AJ14" s="78" t="s">
        <v>180</v>
      </c>
      <c r="AK14" s="37">
        <v>113.96</v>
      </c>
      <c r="AL14" s="37">
        <v>90.18</v>
      </c>
      <c r="AM14" s="80" t="e">
        <f>#REF!</f>
        <v>#REF!</v>
      </c>
      <c r="AN14" s="80" t="e">
        <f t="shared" si="7"/>
        <v>#REF!</v>
      </c>
      <c r="AO14" s="78" t="s">
        <v>181</v>
      </c>
      <c r="AP14" s="37">
        <v>135.27</v>
      </c>
      <c r="AQ14" s="37">
        <v>107.04</v>
      </c>
      <c r="AR14" s="80" t="e">
        <f>#REF!</f>
        <v>#REF!</v>
      </c>
      <c r="AS14" s="80" t="e">
        <f t="shared" si="8"/>
        <v>#REF!</v>
      </c>
      <c r="AT14" s="78" t="s">
        <v>182</v>
      </c>
      <c r="AU14" s="37">
        <v>128.81</v>
      </c>
      <c r="AV14" s="37">
        <v>102.91</v>
      </c>
      <c r="AW14" s="80" t="e">
        <f>#REF!</f>
        <v>#REF!</v>
      </c>
      <c r="AX14" s="80" t="e">
        <f t="shared" si="9"/>
        <v>#REF!</v>
      </c>
      <c r="AY14" s="78" t="s">
        <v>183</v>
      </c>
      <c r="AZ14" s="37">
        <v>71.13</v>
      </c>
      <c r="BA14" s="37">
        <v>56.83</v>
      </c>
      <c r="BB14" s="80" t="e">
        <f>#REF!</f>
        <v>#REF!</v>
      </c>
      <c r="BC14" s="80" t="e">
        <f t="shared" si="10"/>
        <v>#REF!</v>
      </c>
      <c r="BD14" s="78" t="s">
        <v>184</v>
      </c>
      <c r="BE14" s="37">
        <v>90.75</v>
      </c>
      <c r="BF14" s="37">
        <v>72.5</v>
      </c>
      <c r="BG14" s="80" t="e">
        <f>#REF!</f>
        <v>#REF!</v>
      </c>
      <c r="BH14" s="80" t="e">
        <f t="shared" si="11"/>
        <v>#REF!</v>
      </c>
      <c r="BI14" s="78" t="s">
        <v>185</v>
      </c>
      <c r="BJ14" s="37">
        <v>90.75</v>
      </c>
      <c r="BK14" s="37">
        <v>72.5</v>
      </c>
      <c r="BL14" s="80" t="e">
        <f>#REF!</f>
        <v>#REF!</v>
      </c>
      <c r="BM14" s="80" t="e">
        <f t="shared" si="12"/>
        <v>#REF!</v>
      </c>
      <c r="BN14" s="78" t="s">
        <v>186</v>
      </c>
      <c r="BO14" s="37">
        <v>71.13</v>
      </c>
      <c r="BP14" s="37">
        <v>56.83</v>
      </c>
      <c r="BQ14" s="80" t="e">
        <f>#REF!</f>
        <v>#REF!</v>
      </c>
      <c r="BR14" s="80" t="e">
        <f t="shared" si="13"/>
        <v>#REF!</v>
      </c>
      <c r="BS14" s="78" t="s">
        <v>187</v>
      </c>
      <c r="BT14" s="41">
        <v>110.96</v>
      </c>
      <c r="BU14" s="41">
        <v>88.65</v>
      </c>
      <c r="BV14" s="80" t="e">
        <f>#REF!</f>
        <v>#REF!</v>
      </c>
      <c r="BW14" s="80" t="e">
        <f t="shared" si="14"/>
        <v>#REF!</v>
      </c>
    </row>
    <row r="15" spans="1:75">
      <c r="A15" s="78" t="s">
        <v>188</v>
      </c>
      <c r="B15" s="37">
        <v>87.89</v>
      </c>
      <c r="C15" s="37">
        <v>69.94</v>
      </c>
      <c r="D15" s="79" t="e">
        <f>#REF!</f>
        <v>#REF!</v>
      </c>
      <c r="E15" s="79" t="e">
        <f t="shared" si="0"/>
        <v>#REF!</v>
      </c>
      <c r="F15" s="78" t="s">
        <v>189</v>
      </c>
      <c r="G15" s="37">
        <v>88.04</v>
      </c>
      <c r="H15" s="37">
        <v>70.06</v>
      </c>
      <c r="I15" s="79" t="e">
        <f>#REF!</f>
        <v>#REF!</v>
      </c>
      <c r="J15" s="79" t="e">
        <f t="shared" si="1"/>
        <v>#REF!</v>
      </c>
      <c r="K15" s="78" t="s">
        <v>190</v>
      </c>
      <c r="L15" s="37">
        <v>86.49</v>
      </c>
      <c r="M15" s="37">
        <v>68.83</v>
      </c>
      <c r="N15" s="79" t="e">
        <f>#REF!</f>
        <v>#REF!</v>
      </c>
      <c r="O15" s="79" t="e">
        <f t="shared" si="2"/>
        <v>#REF!</v>
      </c>
      <c r="P15" s="78" t="s">
        <v>191</v>
      </c>
      <c r="Q15" s="37">
        <v>99.53</v>
      </c>
      <c r="R15" s="37">
        <v>79.21</v>
      </c>
      <c r="S15" s="79" t="e">
        <f>#REF!</f>
        <v>#REF!</v>
      </c>
      <c r="T15" s="79" t="e">
        <f t="shared" si="3"/>
        <v>#REF!</v>
      </c>
      <c r="U15" s="78" t="s">
        <v>192</v>
      </c>
      <c r="V15" s="37">
        <v>113.32</v>
      </c>
      <c r="W15" s="37">
        <v>90.18</v>
      </c>
      <c r="X15" s="79" t="e">
        <f>#REF!</f>
        <v>#REF!</v>
      </c>
      <c r="Y15" s="79" t="e">
        <f t="shared" si="4"/>
        <v>#REF!</v>
      </c>
      <c r="Z15" s="78" t="s">
        <v>193</v>
      </c>
      <c r="AA15" s="37">
        <v>88.53</v>
      </c>
      <c r="AB15" s="37">
        <v>70.06</v>
      </c>
      <c r="AC15" s="79" t="e">
        <f>#REF!</f>
        <v>#REF!</v>
      </c>
      <c r="AD15" s="79" t="e">
        <f t="shared" si="5"/>
        <v>#REF!</v>
      </c>
      <c r="AE15" s="78" t="s">
        <v>194</v>
      </c>
      <c r="AF15" s="37">
        <v>88.38</v>
      </c>
      <c r="AG15" s="37">
        <v>69.94</v>
      </c>
      <c r="AH15" s="80" t="e">
        <f>#REF!</f>
        <v>#REF!</v>
      </c>
      <c r="AI15" s="80" t="e">
        <f t="shared" si="6"/>
        <v>#REF!</v>
      </c>
      <c r="AJ15" s="78" t="s">
        <v>195</v>
      </c>
      <c r="AK15" s="37">
        <v>113.96</v>
      </c>
      <c r="AL15" s="37">
        <v>90.18</v>
      </c>
      <c r="AM15" s="80" t="e">
        <f>#REF!</f>
        <v>#REF!</v>
      </c>
      <c r="AN15" s="80" t="e">
        <f t="shared" si="7"/>
        <v>#REF!</v>
      </c>
      <c r="AO15" s="78" t="s">
        <v>196</v>
      </c>
      <c r="AP15" s="37">
        <v>135.27</v>
      </c>
      <c r="AQ15" s="37">
        <v>107.04</v>
      </c>
      <c r="AR15" s="80" t="e">
        <f>#REF!</f>
        <v>#REF!</v>
      </c>
      <c r="AS15" s="80" t="e">
        <f t="shared" si="8"/>
        <v>#REF!</v>
      </c>
      <c r="AT15" s="78" t="s">
        <v>197</v>
      </c>
      <c r="AU15" s="37">
        <v>128.81</v>
      </c>
      <c r="AV15" s="37">
        <v>102.91</v>
      </c>
      <c r="AW15" s="80" t="e">
        <f>#REF!</f>
        <v>#REF!</v>
      </c>
      <c r="AX15" s="80" t="e">
        <f t="shared" si="9"/>
        <v>#REF!</v>
      </c>
      <c r="AY15" s="78" t="s">
        <v>198</v>
      </c>
      <c r="AZ15" s="37">
        <v>71.13</v>
      </c>
      <c r="BA15" s="37">
        <v>56.83</v>
      </c>
      <c r="BB15" s="80" t="e">
        <f>#REF!</f>
        <v>#REF!</v>
      </c>
      <c r="BC15" s="80" t="e">
        <f t="shared" si="10"/>
        <v>#REF!</v>
      </c>
      <c r="BD15" s="78" t="s">
        <v>199</v>
      </c>
      <c r="BE15" s="37">
        <v>90.75</v>
      </c>
      <c r="BF15" s="37">
        <v>72.5</v>
      </c>
      <c r="BG15" s="80" t="e">
        <f>#REF!</f>
        <v>#REF!</v>
      </c>
      <c r="BH15" s="80" t="e">
        <f t="shared" si="11"/>
        <v>#REF!</v>
      </c>
      <c r="BI15" s="78" t="s">
        <v>200</v>
      </c>
      <c r="BJ15" s="37">
        <v>90.75</v>
      </c>
      <c r="BK15" s="37">
        <v>72.5</v>
      </c>
      <c r="BL15" s="80" t="e">
        <f>#REF!</f>
        <v>#REF!</v>
      </c>
      <c r="BM15" s="80" t="e">
        <f t="shared" si="12"/>
        <v>#REF!</v>
      </c>
      <c r="BN15" s="78" t="s">
        <v>201</v>
      </c>
      <c r="BO15" s="37">
        <v>71.13</v>
      </c>
      <c r="BP15" s="37">
        <v>56.83</v>
      </c>
      <c r="BQ15" s="80" t="e">
        <f>#REF!</f>
        <v>#REF!</v>
      </c>
      <c r="BR15" s="80" t="e">
        <f t="shared" si="13"/>
        <v>#REF!</v>
      </c>
      <c r="BS15" s="78" t="s">
        <v>202</v>
      </c>
      <c r="BT15" s="41">
        <v>110.96</v>
      </c>
      <c r="BU15" s="41">
        <v>88.65</v>
      </c>
      <c r="BV15" s="80" t="e">
        <f>#REF!</f>
        <v>#REF!</v>
      </c>
      <c r="BW15" s="80" t="e">
        <f t="shared" si="14"/>
        <v>#REF!</v>
      </c>
    </row>
    <row r="16" spans="1:75">
      <c r="A16" s="78" t="s">
        <v>203</v>
      </c>
      <c r="B16" s="37">
        <v>87.89</v>
      </c>
      <c r="C16" s="37">
        <v>69.94</v>
      </c>
      <c r="D16" s="79" t="e">
        <f>#REF!</f>
        <v>#REF!</v>
      </c>
      <c r="E16" s="79" t="e">
        <f t="shared" si="0"/>
        <v>#REF!</v>
      </c>
      <c r="F16" s="78" t="s">
        <v>204</v>
      </c>
      <c r="G16" s="37">
        <v>88.04</v>
      </c>
      <c r="H16" s="37">
        <v>70.06</v>
      </c>
      <c r="I16" s="79" t="e">
        <f>#REF!</f>
        <v>#REF!</v>
      </c>
      <c r="J16" s="79" t="e">
        <f t="shared" si="1"/>
        <v>#REF!</v>
      </c>
      <c r="K16" s="78" t="s">
        <v>205</v>
      </c>
      <c r="L16" s="37">
        <v>86.49</v>
      </c>
      <c r="M16" s="37">
        <v>68.83</v>
      </c>
      <c r="N16" s="79" t="e">
        <f>#REF!</f>
        <v>#REF!</v>
      </c>
      <c r="O16" s="79" t="e">
        <f t="shared" si="2"/>
        <v>#REF!</v>
      </c>
      <c r="P16" s="78" t="s">
        <v>206</v>
      </c>
      <c r="Q16" s="37">
        <v>99.53</v>
      </c>
      <c r="R16" s="37">
        <v>79.21</v>
      </c>
      <c r="S16" s="79" t="e">
        <f>#REF!</f>
        <v>#REF!</v>
      </c>
      <c r="T16" s="79" t="e">
        <f t="shared" si="3"/>
        <v>#REF!</v>
      </c>
      <c r="U16" s="78" t="s">
        <v>207</v>
      </c>
      <c r="V16" s="37">
        <v>113.32</v>
      </c>
      <c r="W16" s="37">
        <v>90.18</v>
      </c>
      <c r="X16" s="79" t="e">
        <f>#REF!</f>
        <v>#REF!</v>
      </c>
      <c r="Y16" s="79" t="e">
        <f t="shared" si="4"/>
        <v>#REF!</v>
      </c>
      <c r="Z16" s="78" t="s">
        <v>208</v>
      </c>
      <c r="AA16" s="37">
        <v>88.53</v>
      </c>
      <c r="AB16" s="37">
        <v>70.06</v>
      </c>
      <c r="AC16" s="79" t="e">
        <f>#REF!</f>
        <v>#REF!</v>
      </c>
      <c r="AD16" s="79" t="e">
        <f t="shared" si="5"/>
        <v>#REF!</v>
      </c>
      <c r="AE16" s="78" t="s">
        <v>209</v>
      </c>
      <c r="AF16" s="37">
        <v>88.38</v>
      </c>
      <c r="AG16" s="37">
        <v>69.94</v>
      </c>
      <c r="AH16" s="80" t="e">
        <f>#REF!</f>
        <v>#REF!</v>
      </c>
      <c r="AI16" s="80" t="e">
        <f t="shared" si="6"/>
        <v>#REF!</v>
      </c>
      <c r="AJ16" s="78" t="s">
        <v>210</v>
      </c>
      <c r="AK16" s="37">
        <v>113.96</v>
      </c>
      <c r="AL16" s="37">
        <v>90.18</v>
      </c>
      <c r="AM16" s="80" t="e">
        <f>#REF!</f>
        <v>#REF!</v>
      </c>
      <c r="AN16" s="80" t="e">
        <f t="shared" si="7"/>
        <v>#REF!</v>
      </c>
      <c r="AO16" s="78" t="s">
        <v>211</v>
      </c>
      <c r="AP16" s="37">
        <v>135.27</v>
      </c>
      <c r="AQ16" s="37">
        <v>107.04</v>
      </c>
      <c r="AR16" s="80" t="e">
        <f>#REF!</f>
        <v>#REF!</v>
      </c>
      <c r="AS16" s="80" t="e">
        <f t="shared" si="8"/>
        <v>#REF!</v>
      </c>
      <c r="AT16" s="78" t="s">
        <v>212</v>
      </c>
      <c r="AU16" s="37">
        <v>128.81</v>
      </c>
      <c r="AV16" s="37">
        <v>102.91</v>
      </c>
      <c r="AW16" s="80" t="e">
        <f>#REF!</f>
        <v>#REF!</v>
      </c>
      <c r="AX16" s="80" t="e">
        <f t="shared" si="9"/>
        <v>#REF!</v>
      </c>
      <c r="AY16" s="78" t="s">
        <v>213</v>
      </c>
      <c r="AZ16" s="37">
        <v>71.13</v>
      </c>
      <c r="BA16" s="37">
        <v>56.83</v>
      </c>
      <c r="BB16" s="80" t="e">
        <f>#REF!</f>
        <v>#REF!</v>
      </c>
      <c r="BC16" s="80" t="e">
        <f t="shared" si="10"/>
        <v>#REF!</v>
      </c>
      <c r="BD16" s="78" t="s">
        <v>214</v>
      </c>
      <c r="BE16" s="37">
        <v>90.75</v>
      </c>
      <c r="BF16" s="37">
        <v>72.5</v>
      </c>
      <c r="BG16" s="80" t="e">
        <f>#REF!</f>
        <v>#REF!</v>
      </c>
      <c r="BH16" s="80" t="e">
        <f t="shared" si="11"/>
        <v>#REF!</v>
      </c>
      <c r="BI16" s="78" t="s">
        <v>215</v>
      </c>
      <c r="BJ16" s="37">
        <v>90.75</v>
      </c>
      <c r="BK16" s="37">
        <v>72.5</v>
      </c>
      <c r="BL16" s="80" t="e">
        <f>#REF!</f>
        <v>#REF!</v>
      </c>
      <c r="BM16" s="80" t="e">
        <f t="shared" si="12"/>
        <v>#REF!</v>
      </c>
      <c r="BN16" s="78" t="s">
        <v>216</v>
      </c>
      <c r="BO16" s="37">
        <v>71.13</v>
      </c>
      <c r="BP16" s="37">
        <v>56.83</v>
      </c>
      <c r="BQ16" s="80" t="e">
        <f>#REF!</f>
        <v>#REF!</v>
      </c>
      <c r="BR16" s="80" t="e">
        <f t="shared" si="13"/>
        <v>#REF!</v>
      </c>
      <c r="BS16" s="78" t="s">
        <v>217</v>
      </c>
      <c r="BT16" s="41">
        <v>110.96</v>
      </c>
      <c r="BU16" s="41">
        <v>88.65</v>
      </c>
      <c r="BV16" s="80" t="e">
        <f>#REF!</f>
        <v>#REF!</v>
      </c>
      <c r="BW16" s="80" t="e">
        <f t="shared" si="14"/>
        <v>#REF!</v>
      </c>
    </row>
    <row r="17" spans="1:75">
      <c r="A17" s="78" t="s">
        <v>218</v>
      </c>
      <c r="B17" s="37">
        <v>87.89</v>
      </c>
      <c r="C17" s="37">
        <v>69.94</v>
      </c>
      <c r="D17" s="79" t="e">
        <f>#REF!</f>
        <v>#REF!</v>
      </c>
      <c r="E17" s="79" t="e">
        <f t="shared" si="0"/>
        <v>#REF!</v>
      </c>
      <c r="F17" s="78" t="s">
        <v>219</v>
      </c>
      <c r="G17" s="37">
        <v>88.04</v>
      </c>
      <c r="H17" s="37">
        <v>70.06</v>
      </c>
      <c r="I17" s="79" t="e">
        <f>#REF!</f>
        <v>#REF!</v>
      </c>
      <c r="J17" s="79" t="e">
        <f t="shared" si="1"/>
        <v>#REF!</v>
      </c>
      <c r="K17" s="78" t="s">
        <v>220</v>
      </c>
      <c r="L17" s="37">
        <v>86.49</v>
      </c>
      <c r="M17" s="37">
        <v>68.83</v>
      </c>
      <c r="N17" s="79" t="e">
        <f>#REF!</f>
        <v>#REF!</v>
      </c>
      <c r="O17" s="79" t="e">
        <f t="shared" si="2"/>
        <v>#REF!</v>
      </c>
      <c r="P17" s="78" t="s">
        <v>221</v>
      </c>
      <c r="Q17" s="37">
        <v>99.53</v>
      </c>
      <c r="R17" s="37">
        <v>79.21</v>
      </c>
      <c r="S17" s="79" t="e">
        <f>#REF!</f>
        <v>#REF!</v>
      </c>
      <c r="T17" s="79" t="e">
        <f t="shared" si="3"/>
        <v>#REF!</v>
      </c>
      <c r="U17" s="78" t="s">
        <v>222</v>
      </c>
      <c r="V17" s="37">
        <v>113.32</v>
      </c>
      <c r="W17" s="37">
        <v>90.18</v>
      </c>
      <c r="X17" s="79" t="e">
        <f>#REF!</f>
        <v>#REF!</v>
      </c>
      <c r="Y17" s="79" t="e">
        <f t="shared" si="4"/>
        <v>#REF!</v>
      </c>
      <c r="Z17" s="78" t="s">
        <v>223</v>
      </c>
      <c r="AA17" s="37">
        <v>88.53</v>
      </c>
      <c r="AB17" s="37">
        <v>70.06</v>
      </c>
      <c r="AC17" s="79" t="e">
        <f>#REF!</f>
        <v>#REF!</v>
      </c>
      <c r="AD17" s="79" t="e">
        <f t="shared" si="5"/>
        <v>#REF!</v>
      </c>
      <c r="AE17" s="78" t="s">
        <v>224</v>
      </c>
      <c r="AF17" s="37">
        <v>88.38</v>
      </c>
      <c r="AG17" s="37">
        <v>69.94</v>
      </c>
      <c r="AH17" s="80" t="e">
        <f>#REF!</f>
        <v>#REF!</v>
      </c>
      <c r="AI17" s="80" t="e">
        <f t="shared" si="6"/>
        <v>#REF!</v>
      </c>
      <c r="AJ17" s="78" t="s">
        <v>225</v>
      </c>
      <c r="AK17" s="37">
        <v>113.96</v>
      </c>
      <c r="AL17" s="37">
        <v>90.18</v>
      </c>
      <c r="AM17" s="80" t="e">
        <f>#REF!</f>
        <v>#REF!</v>
      </c>
      <c r="AN17" s="80" t="e">
        <f t="shared" si="7"/>
        <v>#REF!</v>
      </c>
      <c r="AO17" s="78" t="s">
        <v>226</v>
      </c>
      <c r="AP17" s="37">
        <v>135.27</v>
      </c>
      <c r="AQ17" s="37">
        <v>107.04</v>
      </c>
      <c r="AR17" s="80" t="e">
        <f>#REF!</f>
        <v>#REF!</v>
      </c>
      <c r="AS17" s="80" t="e">
        <f t="shared" si="8"/>
        <v>#REF!</v>
      </c>
      <c r="AT17" s="78" t="s">
        <v>227</v>
      </c>
      <c r="AU17" s="37">
        <v>128.81</v>
      </c>
      <c r="AV17" s="37">
        <v>102.91</v>
      </c>
      <c r="AW17" s="80" t="e">
        <f>#REF!</f>
        <v>#REF!</v>
      </c>
      <c r="AX17" s="80" t="e">
        <f t="shared" si="9"/>
        <v>#REF!</v>
      </c>
      <c r="AY17" s="78" t="s">
        <v>228</v>
      </c>
      <c r="AZ17" s="37">
        <v>71.13</v>
      </c>
      <c r="BA17" s="37">
        <v>56.83</v>
      </c>
      <c r="BB17" s="80" t="e">
        <f>#REF!</f>
        <v>#REF!</v>
      </c>
      <c r="BC17" s="80" t="e">
        <f t="shared" si="10"/>
        <v>#REF!</v>
      </c>
      <c r="BD17" s="78" t="s">
        <v>229</v>
      </c>
      <c r="BE17" s="37">
        <v>90.75</v>
      </c>
      <c r="BF17" s="37">
        <v>72.5</v>
      </c>
      <c r="BG17" s="80" t="e">
        <f>#REF!</f>
        <v>#REF!</v>
      </c>
      <c r="BH17" s="80" t="e">
        <f t="shared" si="11"/>
        <v>#REF!</v>
      </c>
      <c r="BI17" s="78" t="s">
        <v>230</v>
      </c>
      <c r="BJ17" s="37">
        <v>90.75</v>
      </c>
      <c r="BK17" s="37">
        <v>72.5</v>
      </c>
      <c r="BL17" s="80" t="e">
        <f>#REF!</f>
        <v>#REF!</v>
      </c>
      <c r="BM17" s="80" t="e">
        <f t="shared" si="12"/>
        <v>#REF!</v>
      </c>
      <c r="BN17" s="78" t="s">
        <v>231</v>
      </c>
      <c r="BO17" s="37">
        <v>71.13</v>
      </c>
      <c r="BP17" s="37">
        <v>56.83</v>
      </c>
      <c r="BQ17" s="80" t="e">
        <f>#REF!</f>
        <v>#REF!</v>
      </c>
      <c r="BR17" s="80" t="e">
        <f t="shared" si="13"/>
        <v>#REF!</v>
      </c>
      <c r="BS17" s="78" t="s">
        <v>232</v>
      </c>
      <c r="BT17" s="41">
        <v>110.96</v>
      </c>
      <c r="BU17" s="41">
        <v>88.65</v>
      </c>
      <c r="BV17" s="80" t="e">
        <f>#REF!</f>
        <v>#REF!</v>
      </c>
      <c r="BW17" s="80" t="e">
        <f t="shared" si="14"/>
        <v>#REF!</v>
      </c>
    </row>
    <row r="18" spans="1:75">
      <c r="A18" s="78" t="s">
        <v>233</v>
      </c>
      <c r="B18" s="37">
        <v>87.89</v>
      </c>
      <c r="C18" s="37">
        <v>69.94</v>
      </c>
      <c r="D18" s="79" t="e">
        <f>#REF!</f>
        <v>#REF!</v>
      </c>
      <c r="E18" s="79" t="e">
        <f t="shared" si="0"/>
        <v>#REF!</v>
      </c>
      <c r="F18" s="78" t="s">
        <v>234</v>
      </c>
      <c r="G18" s="37">
        <v>88.04</v>
      </c>
      <c r="H18" s="37">
        <v>70.06</v>
      </c>
      <c r="I18" s="79" t="e">
        <f>#REF!</f>
        <v>#REF!</v>
      </c>
      <c r="J18" s="79" t="e">
        <f t="shared" si="1"/>
        <v>#REF!</v>
      </c>
      <c r="K18" s="78" t="s">
        <v>235</v>
      </c>
      <c r="L18" s="37">
        <v>86.49</v>
      </c>
      <c r="M18" s="37">
        <v>68.83</v>
      </c>
      <c r="N18" s="79" t="e">
        <f>#REF!</f>
        <v>#REF!</v>
      </c>
      <c r="O18" s="79" t="e">
        <f t="shared" si="2"/>
        <v>#REF!</v>
      </c>
      <c r="P18" s="78" t="s">
        <v>236</v>
      </c>
      <c r="Q18" s="37">
        <v>99.53</v>
      </c>
      <c r="R18" s="37">
        <v>79.21</v>
      </c>
      <c r="S18" s="79" t="e">
        <f>#REF!</f>
        <v>#REF!</v>
      </c>
      <c r="T18" s="79" t="e">
        <f t="shared" si="3"/>
        <v>#REF!</v>
      </c>
      <c r="U18" s="78" t="s">
        <v>237</v>
      </c>
      <c r="V18" s="37">
        <v>113.32</v>
      </c>
      <c r="W18" s="37">
        <v>90.18</v>
      </c>
      <c r="X18" s="79" t="e">
        <f>#REF!</f>
        <v>#REF!</v>
      </c>
      <c r="Y18" s="79" t="e">
        <f t="shared" si="4"/>
        <v>#REF!</v>
      </c>
      <c r="Z18" s="78" t="s">
        <v>238</v>
      </c>
      <c r="AA18" s="37">
        <v>88.53</v>
      </c>
      <c r="AB18" s="37">
        <v>70.06</v>
      </c>
      <c r="AC18" s="79" t="e">
        <f>#REF!</f>
        <v>#REF!</v>
      </c>
      <c r="AD18" s="79" t="e">
        <f t="shared" si="5"/>
        <v>#REF!</v>
      </c>
      <c r="AE18" s="78" t="s">
        <v>239</v>
      </c>
      <c r="AF18" s="37">
        <v>88.38</v>
      </c>
      <c r="AG18" s="37">
        <v>69.94</v>
      </c>
      <c r="AH18" s="80" t="e">
        <f>#REF!</f>
        <v>#REF!</v>
      </c>
      <c r="AI18" s="80" t="e">
        <f t="shared" si="6"/>
        <v>#REF!</v>
      </c>
      <c r="AJ18" s="78" t="s">
        <v>240</v>
      </c>
      <c r="AK18" s="37">
        <v>113.96</v>
      </c>
      <c r="AL18" s="37">
        <v>90.18</v>
      </c>
      <c r="AM18" s="80" t="e">
        <f>#REF!</f>
        <v>#REF!</v>
      </c>
      <c r="AN18" s="80" t="e">
        <f t="shared" si="7"/>
        <v>#REF!</v>
      </c>
      <c r="AO18" s="78" t="s">
        <v>241</v>
      </c>
      <c r="AP18" s="37">
        <v>135.27</v>
      </c>
      <c r="AQ18" s="37">
        <v>107.04</v>
      </c>
      <c r="AR18" s="80" t="e">
        <f>#REF!</f>
        <v>#REF!</v>
      </c>
      <c r="AS18" s="80" t="e">
        <f t="shared" si="8"/>
        <v>#REF!</v>
      </c>
      <c r="AT18" s="78" t="s">
        <v>242</v>
      </c>
      <c r="AU18" s="37">
        <v>128.81</v>
      </c>
      <c r="AV18" s="37">
        <v>102.91</v>
      </c>
      <c r="AW18" s="80" t="e">
        <f>#REF!</f>
        <v>#REF!</v>
      </c>
      <c r="AX18" s="80" t="e">
        <f t="shared" si="9"/>
        <v>#REF!</v>
      </c>
      <c r="AY18" s="78" t="s">
        <v>243</v>
      </c>
      <c r="AZ18" s="37">
        <v>71.13</v>
      </c>
      <c r="BA18" s="37">
        <v>56.83</v>
      </c>
      <c r="BB18" s="80" t="e">
        <f>#REF!</f>
        <v>#REF!</v>
      </c>
      <c r="BC18" s="80" t="e">
        <f t="shared" si="10"/>
        <v>#REF!</v>
      </c>
      <c r="BD18" s="78" t="s">
        <v>244</v>
      </c>
      <c r="BE18" s="37">
        <v>90.75</v>
      </c>
      <c r="BF18" s="37">
        <v>72.5</v>
      </c>
      <c r="BG18" s="80" t="e">
        <f>#REF!</f>
        <v>#REF!</v>
      </c>
      <c r="BH18" s="80" t="e">
        <f t="shared" si="11"/>
        <v>#REF!</v>
      </c>
      <c r="BI18" s="78" t="s">
        <v>245</v>
      </c>
      <c r="BJ18" s="37">
        <v>90.75</v>
      </c>
      <c r="BK18" s="37">
        <v>72.5</v>
      </c>
      <c r="BL18" s="80" t="e">
        <f>#REF!</f>
        <v>#REF!</v>
      </c>
      <c r="BM18" s="80" t="e">
        <f t="shared" si="12"/>
        <v>#REF!</v>
      </c>
      <c r="BN18" s="78" t="s">
        <v>246</v>
      </c>
      <c r="BO18" s="37">
        <v>71.13</v>
      </c>
      <c r="BP18" s="37">
        <v>56.83</v>
      </c>
      <c r="BQ18" s="80" t="e">
        <f>#REF!</f>
        <v>#REF!</v>
      </c>
      <c r="BR18" s="80" t="e">
        <f t="shared" si="13"/>
        <v>#REF!</v>
      </c>
      <c r="BS18" s="78" t="s">
        <v>247</v>
      </c>
      <c r="BT18" s="41">
        <v>110.96</v>
      </c>
      <c r="BU18" s="41">
        <v>88.65</v>
      </c>
      <c r="BV18" s="80" t="e">
        <f>#REF!</f>
        <v>#REF!</v>
      </c>
      <c r="BW18" s="80" t="e">
        <f t="shared" si="14"/>
        <v>#REF!</v>
      </c>
    </row>
    <row r="19" spans="1:75">
      <c r="A19" s="78" t="s">
        <v>248</v>
      </c>
      <c r="B19" s="37">
        <v>87.89</v>
      </c>
      <c r="C19" s="37">
        <v>69.94</v>
      </c>
      <c r="D19" s="79" t="e">
        <f>#REF!</f>
        <v>#REF!</v>
      </c>
      <c r="E19" s="79" t="e">
        <f t="shared" si="0"/>
        <v>#REF!</v>
      </c>
      <c r="F19" s="78" t="s">
        <v>249</v>
      </c>
      <c r="G19" s="37">
        <v>88.04</v>
      </c>
      <c r="H19" s="37">
        <v>70.06</v>
      </c>
      <c r="I19" s="79" t="e">
        <f>#REF!</f>
        <v>#REF!</v>
      </c>
      <c r="J19" s="79" t="e">
        <f t="shared" si="1"/>
        <v>#REF!</v>
      </c>
      <c r="K19" s="78" t="s">
        <v>250</v>
      </c>
      <c r="L19" s="37">
        <v>86.49</v>
      </c>
      <c r="M19" s="37">
        <v>68.83</v>
      </c>
      <c r="N19" s="79" t="e">
        <f>#REF!</f>
        <v>#REF!</v>
      </c>
      <c r="O19" s="79" t="e">
        <f t="shared" si="2"/>
        <v>#REF!</v>
      </c>
      <c r="P19" s="78" t="s">
        <v>251</v>
      </c>
      <c r="Q19" s="37">
        <v>99.53</v>
      </c>
      <c r="R19" s="37">
        <v>79.21</v>
      </c>
      <c r="S19" s="79" t="e">
        <f>#REF!</f>
        <v>#REF!</v>
      </c>
      <c r="T19" s="79" t="e">
        <f t="shared" si="3"/>
        <v>#REF!</v>
      </c>
      <c r="U19" s="78" t="s">
        <v>252</v>
      </c>
      <c r="V19" s="37">
        <v>113.32</v>
      </c>
      <c r="W19" s="37">
        <v>90.18</v>
      </c>
      <c r="X19" s="79" t="e">
        <f>#REF!</f>
        <v>#REF!</v>
      </c>
      <c r="Y19" s="79" t="e">
        <f t="shared" si="4"/>
        <v>#REF!</v>
      </c>
      <c r="Z19" s="78" t="s">
        <v>253</v>
      </c>
      <c r="AA19" s="37">
        <v>88.53</v>
      </c>
      <c r="AB19" s="37">
        <v>70.06</v>
      </c>
      <c r="AC19" s="79" t="e">
        <f>#REF!</f>
        <v>#REF!</v>
      </c>
      <c r="AD19" s="79" t="e">
        <f t="shared" si="5"/>
        <v>#REF!</v>
      </c>
      <c r="AE19" s="78" t="s">
        <v>254</v>
      </c>
      <c r="AF19" s="37">
        <v>88.38</v>
      </c>
      <c r="AG19" s="37">
        <v>69.94</v>
      </c>
      <c r="AH19" s="80" t="e">
        <f>#REF!</f>
        <v>#REF!</v>
      </c>
      <c r="AI19" s="80" t="e">
        <f t="shared" si="6"/>
        <v>#REF!</v>
      </c>
      <c r="AJ19" s="78" t="s">
        <v>255</v>
      </c>
      <c r="AK19" s="37">
        <v>113.96</v>
      </c>
      <c r="AL19" s="37">
        <v>90.18</v>
      </c>
      <c r="AM19" s="80" t="e">
        <f>#REF!</f>
        <v>#REF!</v>
      </c>
      <c r="AN19" s="80" t="e">
        <f t="shared" si="7"/>
        <v>#REF!</v>
      </c>
      <c r="AO19" s="78" t="s">
        <v>256</v>
      </c>
      <c r="AP19" s="37">
        <v>135.27</v>
      </c>
      <c r="AQ19" s="37">
        <v>107.04</v>
      </c>
      <c r="AR19" s="80" t="e">
        <f>#REF!</f>
        <v>#REF!</v>
      </c>
      <c r="AS19" s="80" t="e">
        <f t="shared" si="8"/>
        <v>#REF!</v>
      </c>
      <c r="AT19" s="78" t="s">
        <v>257</v>
      </c>
      <c r="AU19" s="37">
        <v>128.81</v>
      </c>
      <c r="AV19" s="37">
        <v>102.91</v>
      </c>
      <c r="AW19" s="80" t="e">
        <f>#REF!</f>
        <v>#REF!</v>
      </c>
      <c r="AX19" s="80" t="e">
        <f t="shared" si="9"/>
        <v>#REF!</v>
      </c>
      <c r="AY19" s="78" t="s">
        <v>258</v>
      </c>
      <c r="AZ19" s="37">
        <v>71.13</v>
      </c>
      <c r="BA19" s="37">
        <v>56.83</v>
      </c>
      <c r="BB19" s="80" t="e">
        <f>#REF!</f>
        <v>#REF!</v>
      </c>
      <c r="BC19" s="80" t="e">
        <f t="shared" si="10"/>
        <v>#REF!</v>
      </c>
      <c r="BD19" s="78" t="s">
        <v>259</v>
      </c>
      <c r="BE19" s="37">
        <v>90.75</v>
      </c>
      <c r="BF19" s="37">
        <v>72.5</v>
      </c>
      <c r="BG19" s="80" t="e">
        <f>#REF!</f>
        <v>#REF!</v>
      </c>
      <c r="BH19" s="80" t="e">
        <f t="shared" si="11"/>
        <v>#REF!</v>
      </c>
      <c r="BI19" s="78" t="s">
        <v>260</v>
      </c>
      <c r="BJ19" s="37">
        <v>90.75</v>
      </c>
      <c r="BK19" s="37">
        <v>72.5</v>
      </c>
      <c r="BL19" s="80" t="e">
        <f>#REF!</f>
        <v>#REF!</v>
      </c>
      <c r="BM19" s="80" t="e">
        <f t="shared" si="12"/>
        <v>#REF!</v>
      </c>
      <c r="BN19" s="78" t="s">
        <v>261</v>
      </c>
      <c r="BO19" s="37">
        <v>71.13</v>
      </c>
      <c r="BP19" s="37">
        <v>56.83</v>
      </c>
      <c r="BQ19" s="80" t="e">
        <f>#REF!</f>
        <v>#REF!</v>
      </c>
      <c r="BR19" s="80" t="e">
        <f t="shared" si="13"/>
        <v>#REF!</v>
      </c>
      <c r="BS19" s="78" t="s">
        <v>262</v>
      </c>
      <c r="BT19" s="41">
        <v>110.96</v>
      </c>
      <c r="BU19" s="41">
        <v>88.65</v>
      </c>
      <c r="BV19" s="80" t="e">
        <f>#REF!</f>
        <v>#REF!</v>
      </c>
      <c r="BW19" s="80" t="e">
        <f t="shared" si="14"/>
        <v>#REF!</v>
      </c>
    </row>
    <row r="20" spans="1:75">
      <c r="A20" s="78" t="s">
        <v>263</v>
      </c>
      <c r="B20" s="37">
        <v>87.89</v>
      </c>
      <c r="C20" s="37">
        <v>69.94</v>
      </c>
      <c r="D20" s="79" t="e">
        <f>#REF!</f>
        <v>#REF!</v>
      </c>
      <c r="E20" s="79" t="e">
        <f t="shared" si="0"/>
        <v>#REF!</v>
      </c>
      <c r="F20" s="78" t="s">
        <v>264</v>
      </c>
      <c r="G20" s="37">
        <v>88.04</v>
      </c>
      <c r="H20" s="37">
        <v>70.06</v>
      </c>
      <c r="I20" s="79" t="e">
        <f>#REF!</f>
        <v>#REF!</v>
      </c>
      <c r="J20" s="79" t="e">
        <f t="shared" si="1"/>
        <v>#REF!</v>
      </c>
      <c r="K20" s="78" t="s">
        <v>265</v>
      </c>
      <c r="L20" s="37">
        <v>86.49</v>
      </c>
      <c r="M20" s="37">
        <v>68.83</v>
      </c>
      <c r="N20" s="79" t="e">
        <f>#REF!</f>
        <v>#REF!</v>
      </c>
      <c r="O20" s="79" t="e">
        <f t="shared" si="2"/>
        <v>#REF!</v>
      </c>
      <c r="P20" s="78" t="s">
        <v>266</v>
      </c>
      <c r="Q20" s="37">
        <v>99.53</v>
      </c>
      <c r="R20" s="37">
        <v>79.21</v>
      </c>
      <c r="S20" s="79" t="e">
        <f>#REF!</f>
        <v>#REF!</v>
      </c>
      <c r="T20" s="79" t="e">
        <f t="shared" si="3"/>
        <v>#REF!</v>
      </c>
      <c r="U20" s="78" t="s">
        <v>267</v>
      </c>
      <c r="V20" s="37">
        <v>113.32</v>
      </c>
      <c r="W20" s="37">
        <v>90.18</v>
      </c>
      <c r="X20" s="79" t="e">
        <f>#REF!</f>
        <v>#REF!</v>
      </c>
      <c r="Y20" s="79" t="e">
        <f t="shared" si="4"/>
        <v>#REF!</v>
      </c>
      <c r="Z20" s="78" t="s">
        <v>268</v>
      </c>
      <c r="AA20" s="37">
        <v>88.53</v>
      </c>
      <c r="AB20" s="37">
        <v>70.06</v>
      </c>
      <c r="AC20" s="79" t="e">
        <f>#REF!</f>
        <v>#REF!</v>
      </c>
      <c r="AD20" s="79" t="e">
        <f t="shared" si="5"/>
        <v>#REF!</v>
      </c>
      <c r="AE20" s="78" t="s">
        <v>269</v>
      </c>
      <c r="AF20" s="37">
        <v>88.38</v>
      </c>
      <c r="AG20" s="37">
        <v>69.94</v>
      </c>
      <c r="AH20" s="80" t="e">
        <f>#REF!</f>
        <v>#REF!</v>
      </c>
      <c r="AI20" s="80" t="e">
        <f t="shared" si="6"/>
        <v>#REF!</v>
      </c>
      <c r="AJ20" s="78" t="s">
        <v>270</v>
      </c>
      <c r="AK20" s="37">
        <v>113.96</v>
      </c>
      <c r="AL20" s="37">
        <v>90.18</v>
      </c>
      <c r="AM20" s="80" t="e">
        <f>#REF!</f>
        <v>#REF!</v>
      </c>
      <c r="AN20" s="80" t="e">
        <f t="shared" si="7"/>
        <v>#REF!</v>
      </c>
      <c r="AO20" s="78" t="s">
        <v>271</v>
      </c>
      <c r="AP20" s="37">
        <v>135.27</v>
      </c>
      <c r="AQ20" s="37">
        <v>107.04</v>
      </c>
      <c r="AR20" s="80" t="e">
        <f>#REF!</f>
        <v>#REF!</v>
      </c>
      <c r="AS20" s="80" t="e">
        <f t="shared" si="8"/>
        <v>#REF!</v>
      </c>
      <c r="AT20" s="78" t="s">
        <v>272</v>
      </c>
      <c r="AU20" s="37">
        <v>128.81</v>
      </c>
      <c r="AV20" s="37">
        <v>102.91</v>
      </c>
      <c r="AW20" s="80" t="e">
        <f>#REF!</f>
        <v>#REF!</v>
      </c>
      <c r="AX20" s="80" t="e">
        <f t="shared" si="9"/>
        <v>#REF!</v>
      </c>
      <c r="AY20" s="78" t="s">
        <v>273</v>
      </c>
      <c r="AZ20" s="37">
        <v>71.13</v>
      </c>
      <c r="BA20" s="37">
        <v>56.83</v>
      </c>
      <c r="BB20" s="80" t="e">
        <f>#REF!</f>
        <v>#REF!</v>
      </c>
      <c r="BC20" s="80" t="e">
        <f t="shared" si="10"/>
        <v>#REF!</v>
      </c>
      <c r="BD20" s="78" t="s">
        <v>274</v>
      </c>
      <c r="BE20" s="37">
        <v>90.75</v>
      </c>
      <c r="BF20" s="37">
        <v>72.5</v>
      </c>
      <c r="BG20" s="80" t="e">
        <f>#REF!</f>
        <v>#REF!</v>
      </c>
      <c r="BH20" s="80" t="e">
        <f t="shared" si="11"/>
        <v>#REF!</v>
      </c>
      <c r="BI20" s="78" t="s">
        <v>275</v>
      </c>
      <c r="BJ20" s="37">
        <v>90.75</v>
      </c>
      <c r="BK20" s="37">
        <v>72.5</v>
      </c>
      <c r="BL20" s="80" t="e">
        <f>#REF!</f>
        <v>#REF!</v>
      </c>
      <c r="BM20" s="80" t="e">
        <f t="shared" si="12"/>
        <v>#REF!</v>
      </c>
      <c r="BN20" s="78" t="s">
        <v>276</v>
      </c>
      <c r="BO20" s="37">
        <v>71.13</v>
      </c>
      <c r="BP20" s="37">
        <v>56.83</v>
      </c>
      <c r="BQ20" s="80" t="e">
        <f>#REF!</f>
        <v>#REF!</v>
      </c>
      <c r="BR20" s="80" t="e">
        <f t="shared" si="13"/>
        <v>#REF!</v>
      </c>
      <c r="BS20" s="78" t="s">
        <v>277</v>
      </c>
      <c r="BT20" s="41">
        <v>110.96</v>
      </c>
      <c r="BU20" s="41">
        <v>88.65</v>
      </c>
      <c r="BV20" s="80" t="e">
        <f>#REF!</f>
        <v>#REF!</v>
      </c>
      <c r="BW20" s="80" t="e">
        <f t="shared" si="14"/>
        <v>#REF!</v>
      </c>
    </row>
    <row r="21" spans="1:75">
      <c r="A21" s="78" t="s">
        <v>278</v>
      </c>
      <c r="B21" s="37">
        <v>87.89</v>
      </c>
      <c r="C21" s="37">
        <v>69.94</v>
      </c>
      <c r="D21" s="79" t="e">
        <f>#REF!</f>
        <v>#REF!</v>
      </c>
      <c r="E21" s="79" t="e">
        <f t="shared" si="0"/>
        <v>#REF!</v>
      </c>
      <c r="F21" s="78" t="s">
        <v>279</v>
      </c>
      <c r="G21" s="37">
        <v>88.04</v>
      </c>
      <c r="H21" s="37">
        <v>70.06</v>
      </c>
      <c r="I21" s="79" t="e">
        <f>#REF!</f>
        <v>#REF!</v>
      </c>
      <c r="J21" s="79" t="e">
        <f t="shared" si="1"/>
        <v>#REF!</v>
      </c>
      <c r="K21" s="78" t="s">
        <v>280</v>
      </c>
      <c r="L21" s="37">
        <v>86.49</v>
      </c>
      <c r="M21" s="37">
        <v>68.83</v>
      </c>
      <c r="N21" s="79" t="e">
        <f>#REF!</f>
        <v>#REF!</v>
      </c>
      <c r="O21" s="79" t="e">
        <f t="shared" si="2"/>
        <v>#REF!</v>
      </c>
      <c r="P21" s="78" t="s">
        <v>281</v>
      </c>
      <c r="Q21" s="37">
        <v>99.53</v>
      </c>
      <c r="R21" s="37">
        <v>79.21</v>
      </c>
      <c r="S21" s="79" t="e">
        <f>#REF!</f>
        <v>#REF!</v>
      </c>
      <c r="T21" s="79" t="e">
        <f t="shared" si="3"/>
        <v>#REF!</v>
      </c>
      <c r="U21" s="78" t="s">
        <v>282</v>
      </c>
      <c r="V21" s="37">
        <v>113.32</v>
      </c>
      <c r="W21" s="37">
        <v>90.18</v>
      </c>
      <c r="X21" s="79" t="e">
        <f>#REF!</f>
        <v>#REF!</v>
      </c>
      <c r="Y21" s="79" t="e">
        <f t="shared" si="4"/>
        <v>#REF!</v>
      </c>
      <c r="Z21" s="78" t="s">
        <v>283</v>
      </c>
      <c r="AA21" s="37">
        <v>88.53</v>
      </c>
      <c r="AB21" s="37">
        <v>70.06</v>
      </c>
      <c r="AC21" s="79" t="e">
        <f>#REF!</f>
        <v>#REF!</v>
      </c>
      <c r="AD21" s="79" t="e">
        <f t="shared" si="5"/>
        <v>#REF!</v>
      </c>
      <c r="AE21" s="78" t="s">
        <v>284</v>
      </c>
      <c r="AF21" s="37">
        <v>88.38</v>
      </c>
      <c r="AG21" s="37">
        <v>69.94</v>
      </c>
      <c r="AH21" s="80" t="e">
        <f>#REF!</f>
        <v>#REF!</v>
      </c>
      <c r="AI21" s="80" t="e">
        <f t="shared" si="6"/>
        <v>#REF!</v>
      </c>
      <c r="AJ21" s="78" t="s">
        <v>285</v>
      </c>
      <c r="AK21" s="37">
        <v>113.96</v>
      </c>
      <c r="AL21" s="37">
        <v>90.18</v>
      </c>
      <c r="AM21" s="80" t="e">
        <f>#REF!</f>
        <v>#REF!</v>
      </c>
      <c r="AN21" s="80" t="e">
        <f t="shared" si="7"/>
        <v>#REF!</v>
      </c>
      <c r="AO21" s="78" t="s">
        <v>286</v>
      </c>
      <c r="AP21" s="37">
        <v>135.27</v>
      </c>
      <c r="AQ21" s="37">
        <v>107.04</v>
      </c>
      <c r="AR21" s="80" t="e">
        <f>#REF!</f>
        <v>#REF!</v>
      </c>
      <c r="AS21" s="80" t="e">
        <f t="shared" si="8"/>
        <v>#REF!</v>
      </c>
      <c r="AT21" s="78" t="s">
        <v>287</v>
      </c>
      <c r="AU21" s="37">
        <v>128.81</v>
      </c>
      <c r="AV21" s="37">
        <v>102.91</v>
      </c>
      <c r="AW21" s="80" t="e">
        <f>#REF!</f>
        <v>#REF!</v>
      </c>
      <c r="AX21" s="80" t="e">
        <f t="shared" si="9"/>
        <v>#REF!</v>
      </c>
      <c r="AY21" s="78" t="s">
        <v>288</v>
      </c>
      <c r="AZ21" s="37">
        <v>71.13</v>
      </c>
      <c r="BA21" s="37">
        <v>56.83</v>
      </c>
      <c r="BB21" s="80" t="e">
        <f>#REF!</f>
        <v>#REF!</v>
      </c>
      <c r="BC21" s="80" t="e">
        <f t="shared" si="10"/>
        <v>#REF!</v>
      </c>
      <c r="BD21" s="78" t="s">
        <v>289</v>
      </c>
      <c r="BE21" s="37">
        <v>90.75</v>
      </c>
      <c r="BF21" s="37">
        <v>72.5</v>
      </c>
      <c r="BG21" s="80" t="e">
        <f>#REF!</f>
        <v>#REF!</v>
      </c>
      <c r="BH21" s="80" t="e">
        <f t="shared" si="11"/>
        <v>#REF!</v>
      </c>
      <c r="BI21" s="78" t="s">
        <v>290</v>
      </c>
      <c r="BJ21" s="37">
        <v>90.75</v>
      </c>
      <c r="BK21" s="37">
        <v>72.5</v>
      </c>
      <c r="BL21" s="80" t="e">
        <f>#REF!</f>
        <v>#REF!</v>
      </c>
      <c r="BM21" s="80" t="e">
        <f t="shared" si="12"/>
        <v>#REF!</v>
      </c>
      <c r="BN21" s="78" t="s">
        <v>291</v>
      </c>
      <c r="BO21" s="37">
        <v>71.13</v>
      </c>
      <c r="BP21" s="37">
        <v>56.83</v>
      </c>
      <c r="BQ21" s="80" t="e">
        <f>#REF!</f>
        <v>#REF!</v>
      </c>
      <c r="BR21" s="80" t="e">
        <f t="shared" si="13"/>
        <v>#REF!</v>
      </c>
      <c r="BS21" s="78" t="s">
        <v>292</v>
      </c>
      <c r="BT21" s="41">
        <v>110.96</v>
      </c>
      <c r="BU21" s="41">
        <v>88.65</v>
      </c>
      <c r="BV21" s="80" t="e">
        <f>#REF!</f>
        <v>#REF!</v>
      </c>
      <c r="BW21" s="80" t="e">
        <f t="shared" si="14"/>
        <v>#REF!</v>
      </c>
    </row>
    <row r="22" spans="1:75">
      <c r="A22" s="78" t="s">
        <v>293</v>
      </c>
      <c r="B22" s="37">
        <v>87.89</v>
      </c>
      <c r="C22" s="37">
        <v>69.94</v>
      </c>
      <c r="D22" s="79" t="e">
        <f>#REF!</f>
        <v>#REF!</v>
      </c>
      <c r="E22" s="79" t="e">
        <f t="shared" si="0"/>
        <v>#REF!</v>
      </c>
      <c r="F22" s="78" t="s">
        <v>294</v>
      </c>
      <c r="G22" s="37">
        <v>88.04</v>
      </c>
      <c r="H22" s="37">
        <v>70.06</v>
      </c>
      <c r="I22" s="79" t="e">
        <f>#REF!</f>
        <v>#REF!</v>
      </c>
      <c r="J22" s="79" t="e">
        <f t="shared" si="1"/>
        <v>#REF!</v>
      </c>
      <c r="K22" s="78" t="s">
        <v>295</v>
      </c>
      <c r="L22" s="37">
        <v>86.49</v>
      </c>
      <c r="M22" s="37">
        <v>68.83</v>
      </c>
      <c r="N22" s="79" t="e">
        <f>#REF!</f>
        <v>#REF!</v>
      </c>
      <c r="O22" s="79" t="e">
        <f t="shared" si="2"/>
        <v>#REF!</v>
      </c>
      <c r="P22" s="78" t="s">
        <v>296</v>
      </c>
      <c r="Q22" s="37">
        <v>99.53</v>
      </c>
      <c r="R22" s="37">
        <v>79.21</v>
      </c>
      <c r="S22" s="79" t="e">
        <f>#REF!</f>
        <v>#REF!</v>
      </c>
      <c r="T22" s="79" t="e">
        <f t="shared" si="3"/>
        <v>#REF!</v>
      </c>
      <c r="U22" s="78" t="s">
        <v>297</v>
      </c>
      <c r="V22" s="37">
        <v>113.32</v>
      </c>
      <c r="W22" s="37">
        <v>90.18</v>
      </c>
      <c r="X22" s="79" t="e">
        <f>#REF!</f>
        <v>#REF!</v>
      </c>
      <c r="Y22" s="79" t="e">
        <f t="shared" si="4"/>
        <v>#REF!</v>
      </c>
      <c r="Z22" s="78" t="s">
        <v>298</v>
      </c>
      <c r="AA22" s="37">
        <v>88.53</v>
      </c>
      <c r="AB22" s="37">
        <v>70.06</v>
      </c>
      <c r="AC22" s="79" t="e">
        <f>#REF!</f>
        <v>#REF!</v>
      </c>
      <c r="AD22" s="79" t="e">
        <f t="shared" si="5"/>
        <v>#REF!</v>
      </c>
      <c r="AE22" s="78" t="s">
        <v>299</v>
      </c>
      <c r="AF22" s="37">
        <v>88.38</v>
      </c>
      <c r="AG22" s="37">
        <v>69.94</v>
      </c>
      <c r="AH22" s="80" t="e">
        <f>#REF!</f>
        <v>#REF!</v>
      </c>
      <c r="AI22" s="80" t="e">
        <f t="shared" si="6"/>
        <v>#REF!</v>
      </c>
      <c r="AJ22" s="78" t="s">
        <v>300</v>
      </c>
      <c r="AK22" s="37">
        <v>113.96</v>
      </c>
      <c r="AL22" s="37">
        <v>90.18</v>
      </c>
      <c r="AM22" s="80" t="e">
        <f>#REF!</f>
        <v>#REF!</v>
      </c>
      <c r="AN22" s="80" t="e">
        <f t="shared" si="7"/>
        <v>#REF!</v>
      </c>
      <c r="AO22" s="78" t="s">
        <v>301</v>
      </c>
      <c r="AP22" s="37">
        <v>135.27</v>
      </c>
      <c r="AQ22" s="37">
        <v>107.04</v>
      </c>
      <c r="AR22" s="80" t="e">
        <f>#REF!</f>
        <v>#REF!</v>
      </c>
      <c r="AS22" s="80" t="e">
        <f t="shared" si="8"/>
        <v>#REF!</v>
      </c>
      <c r="AT22" s="78" t="s">
        <v>302</v>
      </c>
      <c r="AU22" s="37">
        <v>128.81</v>
      </c>
      <c r="AV22" s="37">
        <v>102.91</v>
      </c>
      <c r="AW22" s="80" t="e">
        <f>#REF!</f>
        <v>#REF!</v>
      </c>
      <c r="AX22" s="80" t="e">
        <f t="shared" si="9"/>
        <v>#REF!</v>
      </c>
      <c r="AY22" s="78" t="s">
        <v>303</v>
      </c>
      <c r="AZ22" s="37">
        <v>71.13</v>
      </c>
      <c r="BA22" s="37">
        <v>56.83</v>
      </c>
      <c r="BB22" s="80" t="e">
        <f>#REF!</f>
        <v>#REF!</v>
      </c>
      <c r="BC22" s="80" t="e">
        <f t="shared" si="10"/>
        <v>#REF!</v>
      </c>
      <c r="BD22" s="78" t="s">
        <v>304</v>
      </c>
      <c r="BE22" s="37">
        <v>90.75</v>
      </c>
      <c r="BF22" s="37">
        <v>72.5</v>
      </c>
      <c r="BG22" s="80" t="e">
        <f>#REF!</f>
        <v>#REF!</v>
      </c>
      <c r="BH22" s="80" t="e">
        <f t="shared" si="11"/>
        <v>#REF!</v>
      </c>
      <c r="BI22" s="78" t="s">
        <v>305</v>
      </c>
      <c r="BJ22" s="37">
        <v>90.75</v>
      </c>
      <c r="BK22" s="37">
        <v>72.5</v>
      </c>
      <c r="BL22" s="80" t="e">
        <f>#REF!</f>
        <v>#REF!</v>
      </c>
      <c r="BM22" s="80" t="e">
        <f t="shared" si="12"/>
        <v>#REF!</v>
      </c>
      <c r="BN22" s="78" t="s">
        <v>306</v>
      </c>
      <c r="BO22" s="37">
        <v>71.13</v>
      </c>
      <c r="BP22" s="37">
        <v>56.83</v>
      </c>
      <c r="BQ22" s="80" t="e">
        <f>#REF!</f>
        <v>#REF!</v>
      </c>
      <c r="BR22" s="80" t="e">
        <f t="shared" si="13"/>
        <v>#REF!</v>
      </c>
      <c r="BS22" s="78" t="s">
        <v>307</v>
      </c>
      <c r="BT22" s="41">
        <v>110.96</v>
      </c>
      <c r="BU22" s="41">
        <v>88.65</v>
      </c>
      <c r="BV22" s="80" t="e">
        <f>#REF!</f>
        <v>#REF!</v>
      </c>
      <c r="BW22" s="80" t="e">
        <f t="shared" si="14"/>
        <v>#REF!</v>
      </c>
    </row>
    <row r="23" spans="1:75">
      <c r="A23" s="78" t="s">
        <v>308</v>
      </c>
      <c r="B23" s="37">
        <v>87.89</v>
      </c>
      <c r="C23" s="37">
        <v>69.94</v>
      </c>
      <c r="D23" s="79" t="e">
        <f>#REF!</f>
        <v>#REF!</v>
      </c>
      <c r="E23" s="79" t="e">
        <f t="shared" si="0"/>
        <v>#REF!</v>
      </c>
      <c r="F23" s="78" t="s">
        <v>309</v>
      </c>
      <c r="G23" s="37">
        <v>88.04</v>
      </c>
      <c r="H23" s="37">
        <v>70.06</v>
      </c>
      <c r="I23" s="79" t="e">
        <f>#REF!</f>
        <v>#REF!</v>
      </c>
      <c r="J23" s="79" t="e">
        <f t="shared" si="1"/>
        <v>#REF!</v>
      </c>
      <c r="K23" s="78" t="s">
        <v>310</v>
      </c>
      <c r="L23" s="37">
        <v>86.49</v>
      </c>
      <c r="M23" s="37">
        <v>68.83</v>
      </c>
      <c r="N23" s="79" t="e">
        <f>#REF!</f>
        <v>#REF!</v>
      </c>
      <c r="O23" s="79" t="e">
        <f t="shared" si="2"/>
        <v>#REF!</v>
      </c>
      <c r="P23" s="78" t="s">
        <v>311</v>
      </c>
      <c r="Q23" s="37">
        <v>99.53</v>
      </c>
      <c r="R23" s="37">
        <v>79.21</v>
      </c>
      <c r="S23" s="79" t="e">
        <f>#REF!</f>
        <v>#REF!</v>
      </c>
      <c r="T23" s="79" t="e">
        <f t="shared" si="3"/>
        <v>#REF!</v>
      </c>
      <c r="U23" s="78" t="s">
        <v>312</v>
      </c>
      <c r="V23" s="37">
        <v>113.32</v>
      </c>
      <c r="W23" s="37">
        <v>90.18</v>
      </c>
      <c r="X23" s="79" t="e">
        <f>#REF!</f>
        <v>#REF!</v>
      </c>
      <c r="Y23" s="79" t="e">
        <f t="shared" si="4"/>
        <v>#REF!</v>
      </c>
      <c r="Z23" s="78" t="s">
        <v>313</v>
      </c>
      <c r="AA23" s="37">
        <v>88.53</v>
      </c>
      <c r="AB23" s="37">
        <v>70.06</v>
      </c>
      <c r="AC23" s="79" t="e">
        <f>#REF!</f>
        <v>#REF!</v>
      </c>
      <c r="AD23" s="79" t="e">
        <f t="shared" si="5"/>
        <v>#REF!</v>
      </c>
      <c r="AE23" s="78" t="s">
        <v>314</v>
      </c>
      <c r="AF23" s="37">
        <v>88.38</v>
      </c>
      <c r="AG23" s="37">
        <v>69.94</v>
      </c>
      <c r="AH23" s="80" t="e">
        <f>#REF!</f>
        <v>#REF!</v>
      </c>
      <c r="AI23" s="80" t="e">
        <f t="shared" si="6"/>
        <v>#REF!</v>
      </c>
      <c r="AJ23" s="78" t="s">
        <v>315</v>
      </c>
      <c r="AK23" s="37">
        <v>113.96</v>
      </c>
      <c r="AL23" s="37">
        <v>90.18</v>
      </c>
      <c r="AM23" s="80" t="e">
        <f>#REF!</f>
        <v>#REF!</v>
      </c>
      <c r="AN23" s="80" t="e">
        <f t="shared" si="7"/>
        <v>#REF!</v>
      </c>
      <c r="AO23" s="78" t="s">
        <v>316</v>
      </c>
      <c r="AP23" s="37">
        <v>135.27</v>
      </c>
      <c r="AQ23" s="37">
        <v>107.04</v>
      </c>
      <c r="AR23" s="80" t="e">
        <f>#REF!</f>
        <v>#REF!</v>
      </c>
      <c r="AS23" s="80" t="e">
        <f t="shared" si="8"/>
        <v>#REF!</v>
      </c>
      <c r="AT23" s="78" t="s">
        <v>317</v>
      </c>
      <c r="AU23" s="37">
        <v>128.81</v>
      </c>
      <c r="AV23" s="37">
        <v>102.91</v>
      </c>
      <c r="AW23" s="80" t="e">
        <f>#REF!</f>
        <v>#REF!</v>
      </c>
      <c r="AX23" s="80" t="e">
        <f t="shared" si="9"/>
        <v>#REF!</v>
      </c>
      <c r="AY23" s="78" t="s">
        <v>318</v>
      </c>
      <c r="AZ23" s="37">
        <v>71.13</v>
      </c>
      <c r="BA23" s="37">
        <v>56.83</v>
      </c>
      <c r="BB23" s="80" t="e">
        <f>#REF!</f>
        <v>#REF!</v>
      </c>
      <c r="BC23" s="80" t="e">
        <f t="shared" si="10"/>
        <v>#REF!</v>
      </c>
      <c r="BD23" s="78" t="s">
        <v>319</v>
      </c>
      <c r="BE23" s="37">
        <v>90.75</v>
      </c>
      <c r="BF23" s="37">
        <v>72.5</v>
      </c>
      <c r="BG23" s="80" t="e">
        <f>#REF!</f>
        <v>#REF!</v>
      </c>
      <c r="BH23" s="80" t="e">
        <f t="shared" si="11"/>
        <v>#REF!</v>
      </c>
      <c r="BI23" s="78" t="s">
        <v>320</v>
      </c>
      <c r="BJ23" s="37">
        <v>90.75</v>
      </c>
      <c r="BK23" s="37">
        <v>72.5</v>
      </c>
      <c r="BL23" s="80" t="e">
        <f>#REF!</f>
        <v>#REF!</v>
      </c>
      <c r="BM23" s="80" t="e">
        <f t="shared" si="12"/>
        <v>#REF!</v>
      </c>
      <c r="BN23" s="78" t="s">
        <v>321</v>
      </c>
      <c r="BO23" s="37">
        <v>71.13</v>
      </c>
      <c r="BP23" s="37">
        <v>56.83</v>
      </c>
      <c r="BQ23" s="80" t="e">
        <f>#REF!</f>
        <v>#REF!</v>
      </c>
      <c r="BR23" s="80" t="e">
        <f t="shared" si="13"/>
        <v>#REF!</v>
      </c>
      <c r="BS23" s="78" t="s">
        <v>322</v>
      </c>
      <c r="BT23" s="41">
        <v>110.96</v>
      </c>
      <c r="BU23" s="41">
        <v>88.65</v>
      </c>
      <c r="BV23" s="80" t="e">
        <f>#REF!</f>
        <v>#REF!</v>
      </c>
      <c r="BW23" s="80" t="e">
        <f t="shared" si="14"/>
        <v>#REF!</v>
      </c>
    </row>
    <row r="24" spans="1:75">
      <c r="A24" s="78" t="s">
        <v>323</v>
      </c>
      <c r="B24" s="37">
        <v>87.89</v>
      </c>
      <c r="C24" s="37">
        <v>69.94</v>
      </c>
      <c r="D24" s="79" t="e">
        <f>#REF!</f>
        <v>#REF!</v>
      </c>
      <c r="E24" s="79" t="e">
        <f t="shared" si="0"/>
        <v>#REF!</v>
      </c>
      <c r="F24" s="78" t="s">
        <v>324</v>
      </c>
      <c r="G24" s="37">
        <v>88.04</v>
      </c>
      <c r="H24" s="37">
        <v>70.06</v>
      </c>
      <c r="I24" s="79" t="e">
        <f>#REF!</f>
        <v>#REF!</v>
      </c>
      <c r="J24" s="79" t="e">
        <f t="shared" si="1"/>
        <v>#REF!</v>
      </c>
      <c r="K24" s="78" t="s">
        <v>325</v>
      </c>
      <c r="L24" s="37">
        <v>86.49</v>
      </c>
      <c r="M24" s="37">
        <v>68.83</v>
      </c>
      <c r="N24" s="79" t="e">
        <f>#REF!</f>
        <v>#REF!</v>
      </c>
      <c r="O24" s="79" t="e">
        <f t="shared" si="2"/>
        <v>#REF!</v>
      </c>
      <c r="P24" s="78" t="s">
        <v>326</v>
      </c>
      <c r="Q24" s="37">
        <v>99.53</v>
      </c>
      <c r="R24" s="37">
        <v>79.21</v>
      </c>
      <c r="S24" s="79" t="e">
        <f>#REF!</f>
        <v>#REF!</v>
      </c>
      <c r="T24" s="79" t="e">
        <f t="shared" si="3"/>
        <v>#REF!</v>
      </c>
      <c r="U24" s="78" t="s">
        <v>327</v>
      </c>
      <c r="V24" s="37">
        <v>113.32</v>
      </c>
      <c r="W24" s="37">
        <v>90.18</v>
      </c>
      <c r="X24" s="79" t="e">
        <f>#REF!</f>
        <v>#REF!</v>
      </c>
      <c r="Y24" s="79" t="e">
        <f t="shared" si="4"/>
        <v>#REF!</v>
      </c>
      <c r="Z24" s="78" t="s">
        <v>328</v>
      </c>
      <c r="AA24" s="37">
        <v>88.53</v>
      </c>
      <c r="AB24" s="37">
        <v>70.06</v>
      </c>
      <c r="AC24" s="79" t="e">
        <f>#REF!</f>
        <v>#REF!</v>
      </c>
      <c r="AD24" s="79" t="e">
        <f t="shared" si="5"/>
        <v>#REF!</v>
      </c>
      <c r="AE24" s="78" t="s">
        <v>329</v>
      </c>
      <c r="AF24" s="37">
        <v>88.38</v>
      </c>
      <c r="AG24" s="37">
        <v>69.94</v>
      </c>
      <c r="AH24" s="80" t="e">
        <f>#REF!</f>
        <v>#REF!</v>
      </c>
      <c r="AI24" s="80" t="e">
        <f t="shared" si="6"/>
        <v>#REF!</v>
      </c>
      <c r="AJ24" s="78" t="s">
        <v>330</v>
      </c>
      <c r="AK24" s="37">
        <v>113.96</v>
      </c>
      <c r="AL24" s="37">
        <v>90.18</v>
      </c>
      <c r="AM24" s="80" t="e">
        <f>#REF!</f>
        <v>#REF!</v>
      </c>
      <c r="AN24" s="80" t="e">
        <f t="shared" si="7"/>
        <v>#REF!</v>
      </c>
      <c r="AO24" s="78" t="s">
        <v>331</v>
      </c>
      <c r="AP24" s="37">
        <v>135.27</v>
      </c>
      <c r="AQ24" s="37">
        <v>107.04</v>
      </c>
      <c r="AR24" s="80" t="e">
        <f>#REF!</f>
        <v>#REF!</v>
      </c>
      <c r="AS24" s="80" t="e">
        <f t="shared" si="8"/>
        <v>#REF!</v>
      </c>
      <c r="AT24" s="78" t="s">
        <v>332</v>
      </c>
      <c r="AU24" s="37">
        <v>128.81</v>
      </c>
      <c r="AV24" s="37">
        <v>102.91</v>
      </c>
      <c r="AW24" s="80" t="e">
        <f>#REF!</f>
        <v>#REF!</v>
      </c>
      <c r="AX24" s="80" t="e">
        <f t="shared" si="9"/>
        <v>#REF!</v>
      </c>
      <c r="AY24" s="78" t="s">
        <v>333</v>
      </c>
      <c r="AZ24" s="37">
        <v>71.13</v>
      </c>
      <c r="BA24" s="37">
        <v>56.83</v>
      </c>
      <c r="BB24" s="80" t="e">
        <f>#REF!</f>
        <v>#REF!</v>
      </c>
      <c r="BC24" s="80" t="e">
        <f t="shared" si="10"/>
        <v>#REF!</v>
      </c>
      <c r="BD24" s="78" t="s">
        <v>334</v>
      </c>
      <c r="BE24" s="37">
        <v>90.75</v>
      </c>
      <c r="BF24" s="37">
        <v>72.5</v>
      </c>
      <c r="BG24" s="80" t="e">
        <f>#REF!</f>
        <v>#REF!</v>
      </c>
      <c r="BH24" s="80" t="e">
        <f t="shared" si="11"/>
        <v>#REF!</v>
      </c>
      <c r="BI24" s="78" t="s">
        <v>335</v>
      </c>
      <c r="BJ24" s="37">
        <v>90.75</v>
      </c>
      <c r="BK24" s="37">
        <v>72.5</v>
      </c>
      <c r="BL24" s="80" t="e">
        <f>#REF!</f>
        <v>#REF!</v>
      </c>
      <c r="BM24" s="80" t="e">
        <f t="shared" si="12"/>
        <v>#REF!</v>
      </c>
      <c r="BN24" s="78" t="s">
        <v>336</v>
      </c>
      <c r="BO24" s="37">
        <v>71.13</v>
      </c>
      <c r="BP24" s="37">
        <v>56.83</v>
      </c>
      <c r="BQ24" s="80" t="e">
        <f>#REF!</f>
        <v>#REF!</v>
      </c>
      <c r="BR24" s="80" t="e">
        <f t="shared" si="13"/>
        <v>#REF!</v>
      </c>
      <c r="BS24" s="78" t="s">
        <v>337</v>
      </c>
      <c r="BT24" s="41">
        <v>110.96</v>
      </c>
      <c r="BU24" s="41">
        <v>88.65</v>
      </c>
      <c r="BV24" s="80" t="e">
        <f>#REF!</f>
        <v>#REF!</v>
      </c>
      <c r="BW24" s="80" t="e">
        <f t="shared" si="14"/>
        <v>#REF!</v>
      </c>
    </row>
    <row r="25" spans="1:75">
      <c r="A25" s="78" t="s">
        <v>338</v>
      </c>
      <c r="B25" s="37">
        <v>87.89</v>
      </c>
      <c r="C25" s="37">
        <v>69.94</v>
      </c>
      <c r="D25" s="79" t="e">
        <f>#REF!</f>
        <v>#REF!</v>
      </c>
      <c r="E25" s="79" t="e">
        <f t="shared" si="0"/>
        <v>#REF!</v>
      </c>
      <c r="F25" s="78" t="s">
        <v>339</v>
      </c>
      <c r="G25" s="37">
        <v>88.04</v>
      </c>
      <c r="H25" s="37">
        <v>70.06</v>
      </c>
      <c r="I25" s="79" t="e">
        <f>#REF!</f>
        <v>#REF!</v>
      </c>
      <c r="J25" s="79" t="e">
        <f t="shared" si="1"/>
        <v>#REF!</v>
      </c>
      <c r="K25" s="78" t="s">
        <v>340</v>
      </c>
      <c r="L25" s="37">
        <v>86.49</v>
      </c>
      <c r="M25" s="37">
        <v>68.83</v>
      </c>
      <c r="N25" s="79" t="e">
        <f>#REF!</f>
        <v>#REF!</v>
      </c>
      <c r="O25" s="79" t="e">
        <f t="shared" si="2"/>
        <v>#REF!</v>
      </c>
      <c r="P25" s="78" t="s">
        <v>341</v>
      </c>
      <c r="Q25" s="37">
        <v>99.53</v>
      </c>
      <c r="R25" s="37">
        <v>79.21</v>
      </c>
      <c r="S25" s="79" t="e">
        <f>#REF!</f>
        <v>#REF!</v>
      </c>
      <c r="T25" s="79" t="e">
        <f t="shared" si="3"/>
        <v>#REF!</v>
      </c>
      <c r="U25" s="78" t="s">
        <v>342</v>
      </c>
      <c r="V25" s="37">
        <v>113.32</v>
      </c>
      <c r="W25" s="37">
        <v>90.18</v>
      </c>
      <c r="X25" s="79" t="e">
        <f>#REF!</f>
        <v>#REF!</v>
      </c>
      <c r="Y25" s="79" t="e">
        <f t="shared" si="4"/>
        <v>#REF!</v>
      </c>
      <c r="Z25" s="78" t="s">
        <v>343</v>
      </c>
      <c r="AA25" s="37">
        <v>88.53</v>
      </c>
      <c r="AB25" s="37">
        <v>70.06</v>
      </c>
      <c r="AC25" s="79" t="e">
        <f>#REF!</f>
        <v>#REF!</v>
      </c>
      <c r="AD25" s="79" t="e">
        <f t="shared" si="5"/>
        <v>#REF!</v>
      </c>
      <c r="AE25" s="78" t="s">
        <v>344</v>
      </c>
      <c r="AF25" s="37">
        <v>88.38</v>
      </c>
      <c r="AG25" s="37">
        <v>69.94</v>
      </c>
      <c r="AH25" s="80" t="e">
        <f>#REF!</f>
        <v>#REF!</v>
      </c>
      <c r="AI25" s="80" t="e">
        <f t="shared" si="6"/>
        <v>#REF!</v>
      </c>
      <c r="AJ25" s="78" t="s">
        <v>345</v>
      </c>
      <c r="AK25" s="37">
        <v>113.96</v>
      </c>
      <c r="AL25" s="37">
        <v>90.18</v>
      </c>
      <c r="AM25" s="80" t="e">
        <f>#REF!</f>
        <v>#REF!</v>
      </c>
      <c r="AN25" s="80" t="e">
        <f t="shared" si="7"/>
        <v>#REF!</v>
      </c>
      <c r="AO25" s="78" t="s">
        <v>346</v>
      </c>
      <c r="AP25" s="37">
        <v>135.27</v>
      </c>
      <c r="AQ25" s="37">
        <v>107.04</v>
      </c>
      <c r="AR25" s="80" t="e">
        <f>#REF!</f>
        <v>#REF!</v>
      </c>
      <c r="AS25" s="80" t="e">
        <f t="shared" si="8"/>
        <v>#REF!</v>
      </c>
      <c r="AT25" s="78" t="s">
        <v>347</v>
      </c>
      <c r="AU25" s="37">
        <v>128.81</v>
      </c>
      <c r="AV25" s="37">
        <v>102.91</v>
      </c>
      <c r="AW25" s="80" t="e">
        <f>#REF!</f>
        <v>#REF!</v>
      </c>
      <c r="AX25" s="80" t="e">
        <f t="shared" si="9"/>
        <v>#REF!</v>
      </c>
      <c r="AY25" s="78" t="s">
        <v>348</v>
      </c>
      <c r="AZ25" s="37">
        <v>71.13</v>
      </c>
      <c r="BA25" s="37">
        <v>56.83</v>
      </c>
      <c r="BB25" s="80" t="e">
        <f>#REF!</f>
        <v>#REF!</v>
      </c>
      <c r="BC25" s="80" t="e">
        <f t="shared" si="10"/>
        <v>#REF!</v>
      </c>
      <c r="BD25" s="78" t="s">
        <v>349</v>
      </c>
      <c r="BE25" s="37">
        <v>90.75</v>
      </c>
      <c r="BF25" s="37">
        <v>72.5</v>
      </c>
      <c r="BG25" s="80" t="e">
        <f>#REF!</f>
        <v>#REF!</v>
      </c>
      <c r="BH25" s="80" t="e">
        <f t="shared" si="11"/>
        <v>#REF!</v>
      </c>
      <c r="BI25" s="78" t="s">
        <v>350</v>
      </c>
      <c r="BJ25" s="37">
        <v>90.75</v>
      </c>
      <c r="BK25" s="37">
        <v>72.5</v>
      </c>
      <c r="BL25" s="80" t="e">
        <f>#REF!</f>
        <v>#REF!</v>
      </c>
      <c r="BM25" s="80" t="e">
        <f t="shared" si="12"/>
        <v>#REF!</v>
      </c>
      <c r="BN25" s="78" t="s">
        <v>351</v>
      </c>
      <c r="BO25" s="37">
        <v>71.13</v>
      </c>
      <c r="BP25" s="37">
        <v>56.83</v>
      </c>
      <c r="BQ25" s="80" t="e">
        <f>#REF!</f>
        <v>#REF!</v>
      </c>
      <c r="BR25" s="80" t="e">
        <f t="shared" si="13"/>
        <v>#REF!</v>
      </c>
      <c r="BS25" s="78" t="s">
        <v>352</v>
      </c>
      <c r="BT25" s="41">
        <v>110.96</v>
      </c>
      <c r="BU25" s="41">
        <v>88.65</v>
      </c>
      <c r="BV25" s="80" t="e">
        <f>#REF!</f>
        <v>#REF!</v>
      </c>
      <c r="BW25" s="80" t="e">
        <f t="shared" si="14"/>
        <v>#REF!</v>
      </c>
    </row>
    <row r="26" spans="1:75">
      <c r="A26" s="78" t="s">
        <v>353</v>
      </c>
      <c r="B26" s="37">
        <v>87.89</v>
      </c>
      <c r="C26" s="37">
        <v>69.94</v>
      </c>
      <c r="D26" s="79" t="e">
        <f>#REF!</f>
        <v>#REF!</v>
      </c>
      <c r="E26" s="79" t="e">
        <f t="shared" si="0"/>
        <v>#REF!</v>
      </c>
      <c r="F26" s="78" t="s">
        <v>354</v>
      </c>
      <c r="G26" s="37">
        <v>88.04</v>
      </c>
      <c r="H26" s="37">
        <v>70.06</v>
      </c>
      <c r="I26" s="79" t="e">
        <f>#REF!</f>
        <v>#REF!</v>
      </c>
      <c r="J26" s="79" t="e">
        <f t="shared" si="1"/>
        <v>#REF!</v>
      </c>
      <c r="K26" s="78" t="s">
        <v>355</v>
      </c>
      <c r="L26" s="37">
        <v>86.49</v>
      </c>
      <c r="M26" s="37">
        <v>68.83</v>
      </c>
      <c r="N26" s="79" t="e">
        <f>#REF!</f>
        <v>#REF!</v>
      </c>
      <c r="O26" s="79" t="e">
        <f t="shared" si="2"/>
        <v>#REF!</v>
      </c>
      <c r="P26" s="78" t="s">
        <v>356</v>
      </c>
      <c r="Q26" s="37">
        <v>99.53</v>
      </c>
      <c r="R26" s="37">
        <v>79.21</v>
      </c>
      <c r="S26" s="79" t="e">
        <f>#REF!</f>
        <v>#REF!</v>
      </c>
      <c r="T26" s="79" t="e">
        <f t="shared" si="3"/>
        <v>#REF!</v>
      </c>
      <c r="U26" s="78" t="s">
        <v>357</v>
      </c>
      <c r="V26" s="37">
        <v>113.32</v>
      </c>
      <c r="W26" s="37">
        <v>90.18</v>
      </c>
      <c r="X26" s="79" t="e">
        <f>#REF!</f>
        <v>#REF!</v>
      </c>
      <c r="Y26" s="79" t="e">
        <f t="shared" si="4"/>
        <v>#REF!</v>
      </c>
      <c r="Z26" s="78" t="s">
        <v>358</v>
      </c>
      <c r="AA26" s="37">
        <v>88.53</v>
      </c>
      <c r="AB26" s="37">
        <v>70.06</v>
      </c>
      <c r="AC26" s="79" t="e">
        <f>#REF!</f>
        <v>#REF!</v>
      </c>
      <c r="AD26" s="79" t="e">
        <f t="shared" si="5"/>
        <v>#REF!</v>
      </c>
      <c r="AE26" s="78" t="s">
        <v>359</v>
      </c>
      <c r="AF26" s="37">
        <v>88.38</v>
      </c>
      <c r="AG26" s="37">
        <v>69.94</v>
      </c>
      <c r="AH26" s="80" t="e">
        <f>#REF!</f>
        <v>#REF!</v>
      </c>
      <c r="AI26" s="80" t="e">
        <f t="shared" si="6"/>
        <v>#REF!</v>
      </c>
      <c r="AJ26" s="78" t="s">
        <v>360</v>
      </c>
      <c r="AK26" s="37">
        <v>113.96</v>
      </c>
      <c r="AL26" s="37">
        <v>90.18</v>
      </c>
      <c r="AM26" s="80" t="e">
        <f>#REF!</f>
        <v>#REF!</v>
      </c>
      <c r="AN26" s="80" t="e">
        <f t="shared" si="7"/>
        <v>#REF!</v>
      </c>
      <c r="AO26" s="78" t="s">
        <v>361</v>
      </c>
      <c r="AP26" s="37">
        <v>135.27</v>
      </c>
      <c r="AQ26" s="37">
        <v>107.04</v>
      </c>
      <c r="AR26" s="80" t="e">
        <f>#REF!</f>
        <v>#REF!</v>
      </c>
      <c r="AS26" s="80" t="e">
        <f t="shared" si="8"/>
        <v>#REF!</v>
      </c>
      <c r="AT26" s="78" t="s">
        <v>362</v>
      </c>
      <c r="AU26" s="37">
        <v>128.81</v>
      </c>
      <c r="AV26" s="37">
        <v>102.91</v>
      </c>
      <c r="AW26" s="80" t="e">
        <f>#REF!</f>
        <v>#REF!</v>
      </c>
      <c r="AX26" s="80" t="e">
        <f t="shared" si="9"/>
        <v>#REF!</v>
      </c>
      <c r="AY26" s="78" t="s">
        <v>363</v>
      </c>
      <c r="AZ26" s="37">
        <v>71.13</v>
      </c>
      <c r="BA26" s="37">
        <v>56.83</v>
      </c>
      <c r="BB26" s="80" t="e">
        <f>#REF!</f>
        <v>#REF!</v>
      </c>
      <c r="BC26" s="80" t="e">
        <f t="shared" si="10"/>
        <v>#REF!</v>
      </c>
      <c r="BD26" s="78" t="s">
        <v>364</v>
      </c>
      <c r="BE26" s="37">
        <v>90.75</v>
      </c>
      <c r="BF26" s="37">
        <v>72.5</v>
      </c>
      <c r="BG26" s="80" t="e">
        <f>#REF!</f>
        <v>#REF!</v>
      </c>
      <c r="BH26" s="80" t="e">
        <f t="shared" si="11"/>
        <v>#REF!</v>
      </c>
      <c r="BI26" s="78" t="s">
        <v>365</v>
      </c>
      <c r="BJ26" s="37">
        <v>90.75</v>
      </c>
      <c r="BK26" s="37">
        <v>72.5</v>
      </c>
      <c r="BL26" s="80" t="e">
        <f>#REF!</f>
        <v>#REF!</v>
      </c>
      <c r="BM26" s="80" t="e">
        <f t="shared" si="12"/>
        <v>#REF!</v>
      </c>
      <c r="BN26" s="78" t="s">
        <v>366</v>
      </c>
      <c r="BO26" s="37">
        <v>71.13</v>
      </c>
      <c r="BP26" s="37">
        <v>56.83</v>
      </c>
      <c r="BQ26" s="80" t="e">
        <f>#REF!</f>
        <v>#REF!</v>
      </c>
      <c r="BR26" s="80" t="e">
        <f t="shared" si="13"/>
        <v>#REF!</v>
      </c>
      <c r="BS26" s="78" t="s">
        <v>367</v>
      </c>
      <c r="BT26" s="41">
        <v>110.96</v>
      </c>
      <c r="BU26" s="41">
        <v>88.65</v>
      </c>
      <c r="BV26" s="80" t="e">
        <f>#REF!</f>
        <v>#REF!</v>
      </c>
      <c r="BW26" s="80" t="e">
        <f t="shared" si="14"/>
        <v>#REF!</v>
      </c>
    </row>
    <row r="27" spans="1:75">
      <c r="A27" s="78" t="s">
        <v>368</v>
      </c>
      <c r="B27" s="37">
        <v>87.89</v>
      </c>
      <c r="C27" s="37">
        <v>69.94</v>
      </c>
      <c r="D27" s="79" t="e">
        <f>#REF!</f>
        <v>#REF!</v>
      </c>
      <c r="E27" s="79" t="e">
        <f t="shared" si="0"/>
        <v>#REF!</v>
      </c>
      <c r="F27" s="78" t="s">
        <v>369</v>
      </c>
      <c r="G27" s="37">
        <v>88.04</v>
      </c>
      <c r="H27" s="37">
        <v>70.06</v>
      </c>
      <c r="I27" s="79" t="e">
        <f>#REF!</f>
        <v>#REF!</v>
      </c>
      <c r="J27" s="79" t="e">
        <f t="shared" si="1"/>
        <v>#REF!</v>
      </c>
      <c r="K27" s="78" t="s">
        <v>370</v>
      </c>
      <c r="L27" s="37">
        <v>86.49</v>
      </c>
      <c r="M27" s="37">
        <v>68.83</v>
      </c>
      <c r="N27" s="79" t="e">
        <f>#REF!</f>
        <v>#REF!</v>
      </c>
      <c r="O27" s="79" t="e">
        <f t="shared" si="2"/>
        <v>#REF!</v>
      </c>
      <c r="P27" s="78" t="s">
        <v>371</v>
      </c>
      <c r="Q27" s="37">
        <v>99.53</v>
      </c>
      <c r="R27" s="37">
        <v>79.21</v>
      </c>
      <c r="S27" s="79" t="e">
        <f>#REF!</f>
        <v>#REF!</v>
      </c>
      <c r="T27" s="79" t="e">
        <f t="shared" si="3"/>
        <v>#REF!</v>
      </c>
      <c r="U27" s="78" t="s">
        <v>372</v>
      </c>
      <c r="V27" s="37">
        <v>113.32</v>
      </c>
      <c r="W27" s="37">
        <v>90.18</v>
      </c>
      <c r="X27" s="79" t="e">
        <f>#REF!</f>
        <v>#REF!</v>
      </c>
      <c r="Y27" s="79" t="e">
        <f t="shared" si="4"/>
        <v>#REF!</v>
      </c>
      <c r="Z27" s="78" t="s">
        <v>373</v>
      </c>
      <c r="AA27" s="37">
        <v>88.53</v>
      </c>
      <c r="AB27" s="37">
        <v>70.06</v>
      </c>
      <c r="AC27" s="79" t="e">
        <f>#REF!</f>
        <v>#REF!</v>
      </c>
      <c r="AD27" s="79" t="e">
        <f t="shared" si="5"/>
        <v>#REF!</v>
      </c>
      <c r="AE27" s="78" t="s">
        <v>374</v>
      </c>
      <c r="AF27" s="37">
        <v>88.38</v>
      </c>
      <c r="AG27" s="37">
        <v>69.94</v>
      </c>
      <c r="AH27" s="80" t="e">
        <f>#REF!</f>
        <v>#REF!</v>
      </c>
      <c r="AI27" s="80" t="e">
        <f t="shared" si="6"/>
        <v>#REF!</v>
      </c>
      <c r="AJ27" s="78" t="s">
        <v>375</v>
      </c>
      <c r="AK27" s="37">
        <v>113.96</v>
      </c>
      <c r="AL27" s="37">
        <v>90.18</v>
      </c>
      <c r="AM27" s="80" t="e">
        <f>#REF!</f>
        <v>#REF!</v>
      </c>
      <c r="AN27" s="80" t="e">
        <f t="shared" si="7"/>
        <v>#REF!</v>
      </c>
      <c r="AO27" s="78" t="s">
        <v>376</v>
      </c>
      <c r="AP27" s="37">
        <v>135.27</v>
      </c>
      <c r="AQ27" s="37">
        <v>107.04</v>
      </c>
      <c r="AR27" s="80" t="e">
        <f>#REF!</f>
        <v>#REF!</v>
      </c>
      <c r="AS27" s="80" t="e">
        <f t="shared" si="8"/>
        <v>#REF!</v>
      </c>
      <c r="AT27" s="78" t="s">
        <v>377</v>
      </c>
      <c r="AU27" s="37">
        <v>128.81</v>
      </c>
      <c r="AV27" s="37">
        <v>102.91</v>
      </c>
      <c r="AW27" s="80" t="e">
        <f>#REF!</f>
        <v>#REF!</v>
      </c>
      <c r="AX27" s="80" t="e">
        <f t="shared" si="9"/>
        <v>#REF!</v>
      </c>
      <c r="AY27" s="78" t="s">
        <v>378</v>
      </c>
      <c r="AZ27" s="37">
        <v>71.13</v>
      </c>
      <c r="BA27" s="37">
        <v>56.83</v>
      </c>
      <c r="BB27" s="80" t="e">
        <f>#REF!</f>
        <v>#REF!</v>
      </c>
      <c r="BC27" s="80" t="e">
        <f t="shared" si="10"/>
        <v>#REF!</v>
      </c>
      <c r="BD27" s="78" t="s">
        <v>379</v>
      </c>
      <c r="BE27" s="37">
        <v>90.75</v>
      </c>
      <c r="BF27" s="37">
        <v>72.5</v>
      </c>
      <c r="BG27" s="80" t="e">
        <f>#REF!</f>
        <v>#REF!</v>
      </c>
      <c r="BH27" s="80" t="e">
        <f t="shared" si="11"/>
        <v>#REF!</v>
      </c>
      <c r="BI27" s="78" t="s">
        <v>380</v>
      </c>
      <c r="BJ27" s="37">
        <v>90.75</v>
      </c>
      <c r="BK27" s="37">
        <v>72.5</v>
      </c>
      <c r="BL27" s="80" t="e">
        <f>#REF!</f>
        <v>#REF!</v>
      </c>
      <c r="BM27" s="80" t="e">
        <f t="shared" si="12"/>
        <v>#REF!</v>
      </c>
      <c r="BN27" s="78" t="s">
        <v>381</v>
      </c>
      <c r="BO27" s="37">
        <v>71.13</v>
      </c>
      <c r="BP27" s="37">
        <v>56.83</v>
      </c>
      <c r="BQ27" s="80" t="e">
        <f>#REF!</f>
        <v>#REF!</v>
      </c>
      <c r="BR27" s="80" t="e">
        <f t="shared" si="13"/>
        <v>#REF!</v>
      </c>
      <c r="BS27" s="78" t="s">
        <v>382</v>
      </c>
      <c r="BT27" s="41">
        <v>110.96</v>
      </c>
      <c r="BU27" s="41">
        <v>88.65</v>
      </c>
      <c r="BV27" s="80" t="e">
        <f>#REF!</f>
        <v>#REF!</v>
      </c>
      <c r="BW27" s="80" t="e">
        <f t="shared" si="14"/>
        <v>#REF!</v>
      </c>
    </row>
    <row r="28" spans="1:75">
      <c r="A28" s="78" t="s">
        <v>383</v>
      </c>
      <c r="B28" s="37">
        <v>87.89</v>
      </c>
      <c r="C28" s="37">
        <v>69.94</v>
      </c>
      <c r="D28" s="79" t="e">
        <f>#REF!</f>
        <v>#REF!</v>
      </c>
      <c r="E28" s="79" t="e">
        <f t="shared" si="0"/>
        <v>#REF!</v>
      </c>
      <c r="F28" s="78" t="s">
        <v>384</v>
      </c>
      <c r="G28" s="37">
        <v>88.04</v>
      </c>
      <c r="H28" s="37">
        <v>70.06</v>
      </c>
      <c r="I28" s="79" t="e">
        <f>#REF!</f>
        <v>#REF!</v>
      </c>
      <c r="J28" s="79" t="e">
        <f t="shared" si="1"/>
        <v>#REF!</v>
      </c>
      <c r="K28" s="78" t="s">
        <v>385</v>
      </c>
      <c r="L28" s="37">
        <v>86.49</v>
      </c>
      <c r="M28" s="37">
        <v>68.83</v>
      </c>
      <c r="N28" s="79" t="e">
        <f>#REF!</f>
        <v>#REF!</v>
      </c>
      <c r="O28" s="79" t="e">
        <f t="shared" si="2"/>
        <v>#REF!</v>
      </c>
      <c r="P28" s="78" t="s">
        <v>386</v>
      </c>
      <c r="Q28" s="37">
        <v>99.53</v>
      </c>
      <c r="R28" s="37">
        <v>79.21</v>
      </c>
      <c r="S28" s="79" t="e">
        <f>#REF!</f>
        <v>#REF!</v>
      </c>
      <c r="T28" s="79" t="e">
        <f t="shared" si="3"/>
        <v>#REF!</v>
      </c>
      <c r="U28" s="78" t="s">
        <v>387</v>
      </c>
      <c r="V28" s="37">
        <v>113.32</v>
      </c>
      <c r="W28" s="37">
        <v>90.18</v>
      </c>
      <c r="X28" s="79" t="e">
        <f>#REF!</f>
        <v>#REF!</v>
      </c>
      <c r="Y28" s="79" t="e">
        <f t="shared" si="4"/>
        <v>#REF!</v>
      </c>
      <c r="Z28" s="78" t="s">
        <v>388</v>
      </c>
      <c r="AA28" s="37">
        <v>88.53</v>
      </c>
      <c r="AB28" s="37">
        <v>70.06</v>
      </c>
      <c r="AC28" s="79" t="e">
        <f>#REF!</f>
        <v>#REF!</v>
      </c>
      <c r="AD28" s="79" t="e">
        <f t="shared" si="5"/>
        <v>#REF!</v>
      </c>
      <c r="AE28" s="78" t="s">
        <v>389</v>
      </c>
      <c r="AF28" s="37">
        <v>88.38</v>
      </c>
      <c r="AG28" s="37">
        <v>69.94</v>
      </c>
      <c r="AH28" s="80" t="e">
        <f>#REF!</f>
        <v>#REF!</v>
      </c>
      <c r="AI28" s="80" t="e">
        <f t="shared" si="6"/>
        <v>#REF!</v>
      </c>
      <c r="AJ28" s="78" t="s">
        <v>390</v>
      </c>
      <c r="AK28" s="37">
        <v>113.96</v>
      </c>
      <c r="AL28" s="37">
        <v>90.18</v>
      </c>
      <c r="AM28" s="80" t="e">
        <f>#REF!</f>
        <v>#REF!</v>
      </c>
      <c r="AN28" s="80" t="e">
        <f t="shared" si="7"/>
        <v>#REF!</v>
      </c>
      <c r="AO28" s="78" t="s">
        <v>391</v>
      </c>
      <c r="AP28" s="37">
        <v>135.27</v>
      </c>
      <c r="AQ28" s="37">
        <v>107.04</v>
      </c>
      <c r="AR28" s="80" t="e">
        <f>#REF!</f>
        <v>#REF!</v>
      </c>
      <c r="AS28" s="80" t="e">
        <f t="shared" si="8"/>
        <v>#REF!</v>
      </c>
      <c r="AT28" s="78" t="s">
        <v>392</v>
      </c>
      <c r="AU28" s="37">
        <v>128.81</v>
      </c>
      <c r="AV28" s="37">
        <v>102.91</v>
      </c>
      <c r="AW28" s="80" t="e">
        <f>#REF!</f>
        <v>#REF!</v>
      </c>
      <c r="AX28" s="80" t="e">
        <f t="shared" si="9"/>
        <v>#REF!</v>
      </c>
      <c r="AY28" s="78" t="s">
        <v>393</v>
      </c>
      <c r="AZ28" s="37">
        <v>71.13</v>
      </c>
      <c r="BA28" s="37">
        <v>56.83</v>
      </c>
      <c r="BB28" s="80" t="e">
        <f>#REF!</f>
        <v>#REF!</v>
      </c>
      <c r="BC28" s="80" t="e">
        <f t="shared" si="10"/>
        <v>#REF!</v>
      </c>
      <c r="BD28" s="78" t="s">
        <v>394</v>
      </c>
      <c r="BE28" s="37">
        <v>90.75</v>
      </c>
      <c r="BF28" s="37">
        <v>72.5</v>
      </c>
      <c r="BG28" s="80" t="e">
        <f>#REF!</f>
        <v>#REF!</v>
      </c>
      <c r="BH28" s="80" t="e">
        <f t="shared" si="11"/>
        <v>#REF!</v>
      </c>
      <c r="BI28" s="78" t="s">
        <v>395</v>
      </c>
      <c r="BJ28" s="37">
        <v>90.75</v>
      </c>
      <c r="BK28" s="37">
        <v>72.5</v>
      </c>
      <c r="BL28" s="80" t="e">
        <f>#REF!</f>
        <v>#REF!</v>
      </c>
      <c r="BM28" s="80" t="e">
        <f t="shared" si="12"/>
        <v>#REF!</v>
      </c>
      <c r="BN28" s="78" t="s">
        <v>396</v>
      </c>
      <c r="BO28" s="37">
        <v>71.13</v>
      </c>
      <c r="BP28" s="37">
        <v>56.83</v>
      </c>
      <c r="BQ28" s="80" t="e">
        <f>#REF!</f>
        <v>#REF!</v>
      </c>
      <c r="BR28" s="80" t="e">
        <f t="shared" si="13"/>
        <v>#REF!</v>
      </c>
      <c r="BS28" s="78" t="s">
        <v>397</v>
      </c>
      <c r="BT28" s="41">
        <v>110.96</v>
      </c>
      <c r="BU28" s="41">
        <v>88.65</v>
      </c>
      <c r="BV28" s="80" t="e">
        <f>#REF!</f>
        <v>#REF!</v>
      </c>
      <c r="BW28" s="80" t="e">
        <f t="shared" si="14"/>
        <v>#REF!</v>
      </c>
    </row>
    <row r="29" spans="1:75">
      <c r="A29" s="78" t="s">
        <v>398</v>
      </c>
      <c r="B29" s="37">
        <v>87.89</v>
      </c>
      <c r="C29" s="37">
        <v>69.94</v>
      </c>
      <c r="D29" s="79" t="e">
        <f>#REF!</f>
        <v>#REF!</v>
      </c>
      <c r="E29" s="79" t="e">
        <f t="shared" si="0"/>
        <v>#REF!</v>
      </c>
      <c r="F29" s="78" t="s">
        <v>399</v>
      </c>
      <c r="G29" s="37">
        <v>88.04</v>
      </c>
      <c r="H29" s="37">
        <v>70.06</v>
      </c>
      <c r="I29" s="79" t="e">
        <f>#REF!</f>
        <v>#REF!</v>
      </c>
      <c r="J29" s="79" t="e">
        <f t="shared" si="1"/>
        <v>#REF!</v>
      </c>
      <c r="K29" s="78" t="s">
        <v>400</v>
      </c>
      <c r="L29" s="37">
        <v>86.49</v>
      </c>
      <c r="M29" s="37">
        <v>68.83</v>
      </c>
      <c r="N29" s="79" t="e">
        <f>#REF!</f>
        <v>#REF!</v>
      </c>
      <c r="O29" s="79" t="e">
        <f t="shared" si="2"/>
        <v>#REF!</v>
      </c>
      <c r="P29" s="78" t="s">
        <v>401</v>
      </c>
      <c r="Q29" s="37">
        <v>99.53</v>
      </c>
      <c r="R29" s="37">
        <v>79.21</v>
      </c>
      <c r="S29" s="79" t="e">
        <f>#REF!</f>
        <v>#REF!</v>
      </c>
      <c r="T29" s="79" t="e">
        <f t="shared" si="3"/>
        <v>#REF!</v>
      </c>
      <c r="U29" s="78" t="s">
        <v>402</v>
      </c>
      <c r="V29" s="37">
        <v>113.32</v>
      </c>
      <c r="W29" s="37">
        <v>90.18</v>
      </c>
      <c r="X29" s="79" t="e">
        <f>#REF!</f>
        <v>#REF!</v>
      </c>
      <c r="Y29" s="79" t="e">
        <f t="shared" si="4"/>
        <v>#REF!</v>
      </c>
      <c r="Z29" s="78" t="s">
        <v>403</v>
      </c>
      <c r="AA29" s="37">
        <v>88.53</v>
      </c>
      <c r="AB29" s="37">
        <v>70.06</v>
      </c>
      <c r="AC29" s="79" t="e">
        <f>#REF!</f>
        <v>#REF!</v>
      </c>
      <c r="AD29" s="79" t="e">
        <f t="shared" si="5"/>
        <v>#REF!</v>
      </c>
      <c r="AE29" s="78" t="s">
        <v>404</v>
      </c>
      <c r="AF29" s="37">
        <v>88.38</v>
      </c>
      <c r="AG29" s="37">
        <v>69.94</v>
      </c>
      <c r="AH29" s="80" t="e">
        <f>#REF!</f>
        <v>#REF!</v>
      </c>
      <c r="AI29" s="80" t="e">
        <f t="shared" si="6"/>
        <v>#REF!</v>
      </c>
      <c r="AJ29" s="78" t="s">
        <v>405</v>
      </c>
      <c r="AK29" s="37">
        <v>113.96</v>
      </c>
      <c r="AL29" s="37">
        <v>90.18</v>
      </c>
      <c r="AM29" s="80" t="e">
        <f>#REF!</f>
        <v>#REF!</v>
      </c>
      <c r="AN29" s="80" t="e">
        <f t="shared" si="7"/>
        <v>#REF!</v>
      </c>
      <c r="AO29" s="78" t="s">
        <v>406</v>
      </c>
      <c r="AP29" s="37">
        <v>135.27</v>
      </c>
      <c r="AQ29" s="37">
        <v>107.04</v>
      </c>
      <c r="AR29" s="80" t="e">
        <f>#REF!</f>
        <v>#REF!</v>
      </c>
      <c r="AS29" s="80" t="e">
        <f t="shared" si="8"/>
        <v>#REF!</v>
      </c>
      <c r="AT29" s="78" t="s">
        <v>407</v>
      </c>
      <c r="AU29" s="37">
        <v>128.81</v>
      </c>
      <c r="AV29" s="37">
        <v>102.91</v>
      </c>
      <c r="AW29" s="80" t="e">
        <f>#REF!</f>
        <v>#REF!</v>
      </c>
      <c r="AX29" s="80" t="e">
        <f t="shared" si="9"/>
        <v>#REF!</v>
      </c>
      <c r="AY29" s="78" t="s">
        <v>408</v>
      </c>
      <c r="AZ29" s="37">
        <v>71.13</v>
      </c>
      <c r="BA29" s="37">
        <v>56.83</v>
      </c>
      <c r="BB29" s="80" t="e">
        <f>#REF!</f>
        <v>#REF!</v>
      </c>
      <c r="BC29" s="80" t="e">
        <f t="shared" si="10"/>
        <v>#REF!</v>
      </c>
      <c r="BD29" s="78" t="s">
        <v>409</v>
      </c>
      <c r="BE29" s="37">
        <v>90.75</v>
      </c>
      <c r="BF29" s="37">
        <v>72.5</v>
      </c>
      <c r="BG29" s="80" t="e">
        <f>#REF!</f>
        <v>#REF!</v>
      </c>
      <c r="BH29" s="80" t="e">
        <f t="shared" si="11"/>
        <v>#REF!</v>
      </c>
      <c r="BI29" s="78" t="s">
        <v>410</v>
      </c>
      <c r="BJ29" s="37">
        <v>90.75</v>
      </c>
      <c r="BK29" s="37">
        <v>72.5</v>
      </c>
      <c r="BL29" s="80" t="e">
        <f>#REF!</f>
        <v>#REF!</v>
      </c>
      <c r="BM29" s="80" t="e">
        <f t="shared" si="12"/>
        <v>#REF!</v>
      </c>
      <c r="BN29" s="78" t="s">
        <v>411</v>
      </c>
      <c r="BO29" s="37">
        <v>71.13</v>
      </c>
      <c r="BP29" s="37">
        <v>56.83</v>
      </c>
      <c r="BQ29" s="80" t="e">
        <f>#REF!</f>
        <v>#REF!</v>
      </c>
      <c r="BR29" s="80" t="e">
        <f t="shared" si="13"/>
        <v>#REF!</v>
      </c>
      <c r="BS29" s="78" t="s">
        <v>412</v>
      </c>
      <c r="BT29" s="41">
        <v>110.96</v>
      </c>
      <c r="BU29" s="41">
        <v>88.65</v>
      </c>
      <c r="BV29" s="80" t="e">
        <f>#REF!</f>
        <v>#REF!</v>
      </c>
      <c r="BW29" s="80" t="e">
        <f t="shared" si="14"/>
        <v>#REF!</v>
      </c>
    </row>
    <row r="30" spans="1:75">
      <c r="A30" s="78" t="s">
        <v>413</v>
      </c>
      <c r="B30" s="37">
        <v>87.89</v>
      </c>
      <c r="C30" s="37">
        <v>69.94</v>
      </c>
      <c r="D30" s="79" t="e">
        <f>#REF!</f>
        <v>#REF!</v>
      </c>
      <c r="E30" s="79" t="e">
        <f t="shared" si="0"/>
        <v>#REF!</v>
      </c>
      <c r="F30" s="78" t="s">
        <v>414</v>
      </c>
      <c r="G30" s="37">
        <v>88.04</v>
      </c>
      <c r="H30" s="37">
        <v>70.06</v>
      </c>
      <c r="I30" s="79" t="e">
        <f>#REF!</f>
        <v>#REF!</v>
      </c>
      <c r="J30" s="79" t="e">
        <f t="shared" si="1"/>
        <v>#REF!</v>
      </c>
      <c r="K30" s="78" t="s">
        <v>415</v>
      </c>
      <c r="L30" s="37">
        <v>86.49</v>
      </c>
      <c r="M30" s="37">
        <v>68.83</v>
      </c>
      <c r="N30" s="79" t="e">
        <f>#REF!</f>
        <v>#REF!</v>
      </c>
      <c r="O30" s="79" t="e">
        <f t="shared" si="2"/>
        <v>#REF!</v>
      </c>
      <c r="P30" s="78" t="s">
        <v>416</v>
      </c>
      <c r="Q30" s="37">
        <v>99.53</v>
      </c>
      <c r="R30" s="37">
        <v>79.21</v>
      </c>
      <c r="S30" s="79" t="e">
        <f>#REF!</f>
        <v>#REF!</v>
      </c>
      <c r="T30" s="79" t="e">
        <f t="shared" si="3"/>
        <v>#REF!</v>
      </c>
      <c r="U30" s="78" t="s">
        <v>417</v>
      </c>
      <c r="V30" s="37">
        <v>113.32</v>
      </c>
      <c r="W30" s="37">
        <v>90.18</v>
      </c>
      <c r="X30" s="79" t="e">
        <f>#REF!</f>
        <v>#REF!</v>
      </c>
      <c r="Y30" s="79" t="e">
        <f t="shared" si="4"/>
        <v>#REF!</v>
      </c>
      <c r="Z30" s="78" t="s">
        <v>418</v>
      </c>
      <c r="AA30" s="37">
        <v>88.53</v>
      </c>
      <c r="AB30" s="37">
        <v>70.06</v>
      </c>
      <c r="AC30" s="79" t="e">
        <f>#REF!</f>
        <v>#REF!</v>
      </c>
      <c r="AD30" s="79" t="e">
        <f t="shared" si="5"/>
        <v>#REF!</v>
      </c>
      <c r="AE30" s="78" t="s">
        <v>419</v>
      </c>
      <c r="AF30" s="37">
        <v>88.38</v>
      </c>
      <c r="AG30" s="37">
        <v>69.94</v>
      </c>
      <c r="AH30" s="80" t="e">
        <f>#REF!</f>
        <v>#REF!</v>
      </c>
      <c r="AI30" s="80" t="e">
        <f t="shared" si="6"/>
        <v>#REF!</v>
      </c>
      <c r="AJ30" s="78" t="s">
        <v>420</v>
      </c>
      <c r="AK30" s="37">
        <v>113.96</v>
      </c>
      <c r="AL30" s="37">
        <v>90.18</v>
      </c>
      <c r="AM30" s="80" t="e">
        <f>#REF!</f>
        <v>#REF!</v>
      </c>
      <c r="AN30" s="80" t="e">
        <f t="shared" si="7"/>
        <v>#REF!</v>
      </c>
      <c r="AO30" s="78" t="s">
        <v>421</v>
      </c>
      <c r="AP30" s="37">
        <v>135.27</v>
      </c>
      <c r="AQ30" s="37">
        <v>107.04</v>
      </c>
      <c r="AR30" s="80" t="e">
        <f>#REF!</f>
        <v>#REF!</v>
      </c>
      <c r="AS30" s="80" t="e">
        <f t="shared" si="8"/>
        <v>#REF!</v>
      </c>
      <c r="AT30" s="78" t="s">
        <v>422</v>
      </c>
      <c r="AU30" s="37">
        <v>128.81</v>
      </c>
      <c r="AV30" s="37">
        <v>102.91</v>
      </c>
      <c r="AW30" s="80" t="e">
        <f>#REF!</f>
        <v>#REF!</v>
      </c>
      <c r="AX30" s="80" t="e">
        <f t="shared" si="9"/>
        <v>#REF!</v>
      </c>
      <c r="AY30" s="78" t="s">
        <v>423</v>
      </c>
      <c r="AZ30" s="37">
        <v>71.13</v>
      </c>
      <c r="BA30" s="37">
        <v>56.83</v>
      </c>
      <c r="BB30" s="80" t="e">
        <f>#REF!</f>
        <v>#REF!</v>
      </c>
      <c r="BC30" s="80" t="e">
        <f t="shared" si="10"/>
        <v>#REF!</v>
      </c>
      <c r="BD30" s="78" t="s">
        <v>424</v>
      </c>
      <c r="BE30" s="37">
        <v>90.75</v>
      </c>
      <c r="BF30" s="37">
        <v>72.5</v>
      </c>
      <c r="BG30" s="80" t="e">
        <f>#REF!</f>
        <v>#REF!</v>
      </c>
      <c r="BH30" s="80" t="e">
        <f t="shared" si="11"/>
        <v>#REF!</v>
      </c>
      <c r="BI30" s="78" t="s">
        <v>425</v>
      </c>
      <c r="BJ30" s="37">
        <v>90.75</v>
      </c>
      <c r="BK30" s="37">
        <v>72.5</v>
      </c>
      <c r="BL30" s="80" t="e">
        <f>#REF!</f>
        <v>#REF!</v>
      </c>
      <c r="BM30" s="80" t="e">
        <f t="shared" si="12"/>
        <v>#REF!</v>
      </c>
      <c r="BN30" s="78" t="s">
        <v>426</v>
      </c>
      <c r="BO30" s="37">
        <v>71.13</v>
      </c>
      <c r="BP30" s="37">
        <v>56.83</v>
      </c>
      <c r="BQ30" s="80" t="e">
        <f>#REF!</f>
        <v>#REF!</v>
      </c>
      <c r="BR30" s="80" t="e">
        <f t="shared" si="13"/>
        <v>#REF!</v>
      </c>
      <c r="BS30" s="78" t="s">
        <v>427</v>
      </c>
      <c r="BT30" s="41">
        <v>110.96</v>
      </c>
      <c r="BU30" s="41">
        <v>88.65</v>
      </c>
      <c r="BV30" s="80" t="e">
        <f>#REF!</f>
        <v>#REF!</v>
      </c>
      <c r="BW30" s="80" t="e">
        <f t="shared" si="14"/>
        <v>#REF!</v>
      </c>
    </row>
    <row r="31" spans="1:75">
      <c r="A31" s="78" t="s">
        <v>428</v>
      </c>
      <c r="B31" s="37">
        <v>87.89</v>
      </c>
      <c r="C31" s="37">
        <v>69.94</v>
      </c>
      <c r="D31" s="79" t="e">
        <f>#REF!</f>
        <v>#REF!</v>
      </c>
      <c r="E31" s="79" t="e">
        <f t="shared" si="0"/>
        <v>#REF!</v>
      </c>
      <c r="F31" s="78" t="s">
        <v>429</v>
      </c>
      <c r="G31" s="37">
        <v>88.04</v>
      </c>
      <c r="H31" s="37">
        <v>70.06</v>
      </c>
      <c r="I31" s="79" t="e">
        <f>#REF!</f>
        <v>#REF!</v>
      </c>
      <c r="J31" s="79" t="e">
        <f t="shared" si="1"/>
        <v>#REF!</v>
      </c>
      <c r="K31" s="78" t="s">
        <v>430</v>
      </c>
      <c r="L31" s="37">
        <v>86.49</v>
      </c>
      <c r="M31" s="37">
        <v>68.83</v>
      </c>
      <c r="N31" s="79" t="e">
        <f>#REF!</f>
        <v>#REF!</v>
      </c>
      <c r="O31" s="79" t="e">
        <f t="shared" si="2"/>
        <v>#REF!</v>
      </c>
      <c r="P31" s="78" t="s">
        <v>431</v>
      </c>
      <c r="Q31" s="37">
        <v>99.53</v>
      </c>
      <c r="R31" s="37">
        <v>79.21</v>
      </c>
      <c r="S31" s="79" t="e">
        <f>#REF!</f>
        <v>#REF!</v>
      </c>
      <c r="T31" s="79" t="e">
        <f t="shared" si="3"/>
        <v>#REF!</v>
      </c>
      <c r="U31" s="78" t="s">
        <v>432</v>
      </c>
      <c r="V31" s="37">
        <v>113.32</v>
      </c>
      <c r="W31" s="37">
        <v>90.18</v>
      </c>
      <c r="X31" s="79" t="e">
        <f>#REF!</f>
        <v>#REF!</v>
      </c>
      <c r="Y31" s="79" t="e">
        <f t="shared" si="4"/>
        <v>#REF!</v>
      </c>
      <c r="Z31" s="78" t="s">
        <v>433</v>
      </c>
      <c r="AA31" s="37">
        <v>88.53</v>
      </c>
      <c r="AB31" s="37">
        <v>70.06</v>
      </c>
      <c r="AC31" s="79" t="e">
        <f>#REF!</f>
        <v>#REF!</v>
      </c>
      <c r="AD31" s="79" t="e">
        <f t="shared" si="5"/>
        <v>#REF!</v>
      </c>
      <c r="AE31" s="78" t="s">
        <v>434</v>
      </c>
      <c r="AF31" s="37">
        <v>88.38</v>
      </c>
      <c r="AG31" s="37">
        <v>69.94</v>
      </c>
      <c r="AH31" s="80" t="e">
        <f>#REF!</f>
        <v>#REF!</v>
      </c>
      <c r="AI31" s="80" t="e">
        <f t="shared" si="6"/>
        <v>#REF!</v>
      </c>
      <c r="AJ31" s="78" t="s">
        <v>435</v>
      </c>
      <c r="AK31" s="37">
        <v>113.96</v>
      </c>
      <c r="AL31" s="37">
        <v>90.18</v>
      </c>
      <c r="AM31" s="80" t="e">
        <f>#REF!</f>
        <v>#REF!</v>
      </c>
      <c r="AN31" s="80" t="e">
        <f t="shared" si="7"/>
        <v>#REF!</v>
      </c>
      <c r="AO31" s="78" t="s">
        <v>436</v>
      </c>
      <c r="AP31" s="37">
        <v>135.27</v>
      </c>
      <c r="AQ31" s="37">
        <v>107.04</v>
      </c>
      <c r="AR31" s="80" t="e">
        <f>#REF!</f>
        <v>#REF!</v>
      </c>
      <c r="AS31" s="80" t="e">
        <f t="shared" si="8"/>
        <v>#REF!</v>
      </c>
      <c r="AT31" s="78" t="s">
        <v>437</v>
      </c>
      <c r="AU31" s="37">
        <v>128.81</v>
      </c>
      <c r="AV31" s="37">
        <v>102.91</v>
      </c>
      <c r="AW31" s="80" t="e">
        <f>#REF!</f>
        <v>#REF!</v>
      </c>
      <c r="AX31" s="80" t="e">
        <f t="shared" si="9"/>
        <v>#REF!</v>
      </c>
      <c r="AY31" s="78" t="s">
        <v>438</v>
      </c>
      <c r="AZ31" s="37">
        <v>71.13</v>
      </c>
      <c r="BA31" s="37">
        <v>56.83</v>
      </c>
      <c r="BB31" s="80" t="e">
        <f>#REF!</f>
        <v>#REF!</v>
      </c>
      <c r="BC31" s="80" t="e">
        <f t="shared" si="10"/>
        <v>#REF!</v>
      </c>
      <c r="BD31" s="78" t="s">
        <v>439</v>
      </c>
      <c r="BE31" s="37">
        <v>90.75</v>
      </c>
      <c r="BF31" s="37">
        <v>72.5</v>
      </c>
      <c r="BG31" s="80" t="e">
        <f>#REF!</f>
        <v>#REF!</v>
      </c>
      <c r="BH31" s="80" t="e">
        <f t="shared" si="11"/>
        <v>#REF!</v>
      </c>
      <c r="BI31" s="78" t="s">
        <v>440</v>
      </c>
      <c r="BJ31" s="37">
        <v>90.75</v>
      </c>
      <c r="BK31" s="37">
        <v>72.5</v>
      </c>
      <c r="BL31" s="80" t="e">
        <f>#REF!</f>
        <v>#REF!</v>
      </c>
      <c r="BM31" s="80" t="e">
        <f t="shared" si="12"/>
        <v>#REF!</v>
      </c>
      <c r="BN31" s="78" t="s">
        <v>441</v>
      </c>
      <c r="BO31" s="37">
        <v>71.13</v>
      </c>
      <c r="BP31" s="37">
        <v>56.83</v>
      </c>
      <c r="BQ31" s="80" t="e">
        <f>#REF!</f>
        <v>#REF!</v>
      </c>
      <c r="BR31" s="80" t="e">
        <f t="shared" si="13"/>
        <v>#REF!</v>
      </c>
      <c r="BS31" s="78" t="s">
        <v>442</v>
      </c>
      <c r="BT31" s="41">
        <v>110.96</v>
      </c>
      <c r="BU31" s="41">
        <v>88.65</v>
      </c>
      <c r="BV31" s="80" t="e">
        <f>#REF!</f>
        <v>#REF!</v>
      </c>
      <c r="BW31" s="80" t="e">
        <f t="shared" si="14"/>
        <v>#REF!</v>
      </c>
    </row>
    <row r="32" spans="1:75">
      <c r="A32" s="78" t="s">
        <v>443</v>
      </c>
      <c r="B32" s="37">
        <v>87.89</v>
      </c>
      <c r="C32" s="37">
        <v>69.94</v>
      </c>
      <c r="D32" s="79" t="e">
        <f>#REF!</f>
        <v>#REF!</v>
      </c>
      <c r="E32" s="79" t="e">
        <f t="shared" si="0"/>
        <v>#REF!</v>
      </c>
      <c r="F32" s="78" t="s">
        <v>444</v>
      </c>
      <c r="G32" s="37">
        <v>88.04</v>
      </c>
      <c r="H32" s="37">
        <v>70.06</v>
      </c>
      <c r="I32" s="79" t="e">
        <f>#REF!</f>
        <v>#REF!</v>
      </c>
      <c r="J32" s="79" t="e">
        <f t="shared" si="1"/>
        <v>#REF!</v>
      </c>
      <c r="K32" s="78" t="s">
        <v>445</v>
      </c>
      <c r="L32" s="37">
        <v>86.49</v>
      </c>
      <c r="M32" s="37">
        <v>68.83</v>
      </c>
      <c r="N32" s="79" t="e">
        <f>#REF!</f>
        <v>#REF!</v>
      </c>
      <c r="O32" s="79" t="e">
        <f t="shared" si="2"/>
        <v>#REF!</v>
      </c>
      <c r="P32" s="78" t="s">
        <v>446</v>
      </c>
      <c r="Q32" s="37">
        <v>99.53</v>
      </c>
      <c r="R32" s="37">
        <v>79.21</v>
      </c>
      <c r="S32" s="79" t="e">
        <f>#REF!</f>
        <v>#REF!</v>
      </c>
      <c r="T32" s="79" t="e">
        <f t="shared" si="3"/>
        <v>#REF!</v>
      </c>
      <c r="U32" s="78" t="s">
        <v>447</v>
      </c>
      <c r="V32" s="37">
        <v>113.32</v>
      </c>
      <c r="W32" s="37">
        <v>90.18</v>
      </c>
      <c r="X32" s="79" t="e">
        <f>#REF!</f>
        <v>#REF!</v>
      </c>
      <c r="Y32" s="79" t="e">
        <f t="shared" si="4"/>
        <v>#REF!</v>
      </c>
      <c r="Z32" s="78" t="s">
        <v>448</v>
      </c>
      <c r="AA32" s="37">
        <v>88.53</v>
      </c>
      <c r="AB32" s="37">
        <v>70.06</v>
      </c>
      <c r="AC32" s="79" t="e">
        <f>#REF!</f>
        <v>#REF!</v>
      </c>
      <c r="AD32" s="79" t="e">
        <f t="shared" si="5"/>
        <v>#REF!</v>
      </c>
      <c r="AE32" s="78" t="s">
        <v>449</v>
      </c>
      <c r="AF32" s="37">
        <v>88.38</v>
      </c>
      <c r="AG32" s="37">
        <v>69.94</v>
      </c>
      <c r="AH32" s="80" t="e">
        <f>#REF!</f>
        <v>#REF!</v>
      </c>
      <c r="AI32" s="80" t="e">
        <f t="shared" si="6"/>
        <v>#REF!</v>
      </c>
      <c r="AJ32" s="78" t="s">
        <v>450</v>
      </c>
      <c r="AK32" s="37">
        <v>113.96</v>
      </c>
      <c r="AL32" s="37">
        <v>90.18</v>
      </c>
      <c r="AM32" s="80" t="e">
        <f>#REF!</f>
        <v>#REF!</v>
      </c>
      <c r="AN32" s="80" t="e">
        <f t="shared" si="7"/>
        <v>#REF!</v>
      </c>
      <c r="AO32" s="78" t="s">
        <v>451</v>
      </c>
      <c r="AP32" s="37">
        <v>135.27</v>
      </c>
      <c r="AQ32" s="37">
        <v>107.04</v>
      </c>
      <c r="AR32" s="80" t="e">
        <f>#REF!</f>
        <v>#REF!</v>
      </c>
      <c r="AS32" s="80" t="e">
        <f t="shared" si="8"/>
        <v>#REF!</v>
      </c>
      <c r="AT32" s="78" t="s">
        <v>452</v>
      </c>
      <c r="AU32" s="37">
        <v>128.81</v>
      </c>
      <c r="AV32" s="37">
        <v>102.91</v>
      </c>
      <c r="AW32" s="80" t="e">
        <f>#REF!</f>
        <v>#REF!</v>
      </c>
      <c r="AX32" s="80" t="e">
        <f t="shared" si="9"/>
        <v>#REF!</v>
      </c>
      <c r="AY32" s="78" t="s">
        <v>453</v>
      </c>
      <c r="AZ32" s="37">
        <v>71.13</v>
      </c>
      <c r="BA32" s="37">
        <v>56.83</v>
      </c>
      <c r="BB32" s="80" t="e">
        <f>#REF!</f>
        <v>#REF!</v>
      </c>
      <c r="BC32" s="80" t="e">
        <f t="shared" si="10"/>
        <v>#REF!</v>
      </c>
      <c r="BD32" s="78" t="s">
        <v>454</v>
      </c>
      <c r="BE32" s="37">
        <v>90.75</v>
      </c>
      <c r="BF32" s="37">
        <v>72.5</v>
      </c>
      <c r="BG32" s="80" t="e">
        <f>#REF!</f>
        <v>#REF!</v>
      </c>
      <c r="BH32" s="80" t="e">
        <f t="shared" si="11"/>
        <v>#REF!</v>
      </c>
      <c r="BI32" s="78" t="s">
        <v>455</v>
      </c>
      <c r="BJ32" s="37">
        <v>90.75</v>
      </c>
      <c r="BK32" s="37">
        <v>72.5</v>
      </c>
      <c r="BL32" s="80" t="e">
        <f>#REF!</f>
        <v>#REF!</v>
      </c>
      <c r="BM32" s="80" t="e">
        <f t="shared" si="12"/>
        <v>#REF!</v>
      </c>
      <c r="BN32" s="78" t="s">
        <v>456</v>
      </c>
      <c r="BO32" s="37">
        <v>71.13</v>
      </c>
      <c r="BP32" s="37">
        <v>56.83</v>
      </c>
      <c r="BQ32" s="80" t="e">
        <f>#REF!</f>
        <v>#REF!</v>
      </c>
      <c r="BR32" s="80" t="e">
        <f t="shared" si="13"/>
        <v>#REF!</v>
      </c>
      <c r="BS32" s="78" t="s">
        <v>457</v>
      </c>
      <c r="BT32" s="41">
        <v>110.96</v>
      </c>
      <c r="BU32" s="41">
        <v>88.65</v>
      </c>
      <c r="BV32" s="80" t="e">
        <f>#REF!</f>
        <v>#REF!</v>
      </c>
      <c r="BW32" s="80" t="e">
        <f t="shared" si="14"/>
        <v>#REF!</v>
      </c>
    </row>
    <row r="33" spans="1:75">
      <c r="A33" s="80" t="s">
        <v>458</v>
      </c>
      <c r="B33" s="80" t="s">
        <v>458</v>
      </c>
      <c r="C33" s="80" t="s">
        <v>458</v>
      </c>
      <c r="D33" s="80" t="s">
        <v>458</v>
      </c>
      <c r="E33" s="80" t="s">
        <v>458</v>
      </c>
      <c r="F33" s="80" t="s">
        <v>458</v>
      </c>
      <c r="G33" s="80" t="s">
        <v>458</v>
      </c>
      <c r="H33" s="80" t="s">
        <v>458</v>
      </c>
      <c r="I33" s="80" t="s">
        <v>458</v>
      </c>
      <c r="J33" s="80" t="s">
        <v>458</v>
      </c>
      <c r="K33" s="80" t="s">
        <v>458</v>
      </c>
      <c r="L33" s="80" t="s">
        <v>458</v>
      </c>
      <c r="M33" s="80" t="s">
        <v>458</v>
      </c>
      <c r="N33" s="80" t="s">
        <v>458</v>
      </c>
      <c r="O33" s="80" t="s">
        <v>458</v>
      </c>
      <c r="P33" s="80" t="s">
        <v>458</v>
      </c>
      <c r="Q33" s="80" t="s">
        <v>458</v>
      </c>
      <c r="R33" s="80" t="s">
        <v>458</v>
      </c>
      <c r="S33" s="80" t="s">
        <v>458</v>
      </c>
      <c r="T33" s="80" t="s">
        <v>458</v>
      </c>
      <c r="U33" s="80" t="s">
        <v>458</v>
      </c>
      <c r="V33" s="80" t="s">
        <v>458</v>
      </c>
      <c r="W33" s="80" t="s">
        <v>458</v>
      </c>
      <c r="X33" s="80" t="s">
        <v>458</v>
      </c>
      <c r="Y33" s="80" t="s">
        <v>458</v>
      </c>
      <c r="Z33" s="80" t="s">
        <v>458</v>
      </c>
      <c r="AA33" s="80" t="s">
        <v>458</v>
      </c>
      <c r="AB33" s="80" t="s">
        <v>458</v>
      </c>
      <c r="AC33" s="80" t="s">
        <v>458</v>
      </c>
      <c r="AD33" s="80" t="s">
        <v>458</v>
      </c>
      <c r="AE33" s="80" t="s">
        <v>458</v>
      </c>
      <c r="AF33" s="80" t="s">
        <v>458</v>
      </c>
      <c r="AG33" s="80" t="s">
        <v>458</v>
      </c>
      <c r="AH33" s="80" t="s">
        <v>458</v>
      </c>
      <c r="AI33" s="80" t="s">
        <v>458</v>
      </c>
      <c r="AJ33" s="80" t="s">
        <v>458</v>
      </c>
      <c r="AK33" s="80" t="s">
        <v>458</v>
      </c>
      <c r="AL33" s="80" t="s">
        <v>458</v>
      </c>
      <c r="AM33" s="80" t="s">
        <v>458</v>
      </c>
      <c r="AN33" s="80" t="s">
        <v>458</v>
      </c>
      <c r="AO33" s="80" t="s">
        <v>458</v>
      </c>
      <c r="AP33" s="80" t="s">
        <v>458</v>
      </c>
      <c r="AQ33" s="80" t="s">
        <v>458</v>
      </c>
      <c r="AR33" s="80" t="s">
        <v>458</v>
      </c>
      <c r="AS33" s="80" t="s">
        <v>458</v>
      </c>
      <c r="AT33" s="80" t="s">
        <v>458</v>
      </c>
      <c r="AU33" s="80" t="s">
        <v>458</v>
      </c>
      <c r="AV33" s="80" t="s">
        <v>458</v>
      </c>
      <c r="AW33" s="80" t="s">
        <v>458</v>
      </c>
      <c r="AX33" s="80" t="s">
        <v>458</v>
      </c>
      <c r="AY33" s="80" t="s">
        <v>458</v>
      </c>
      <c r="AZ33" s="80" t="s">
        <v>458</v>
      </c>
      <c r="BA33" s="80" t="s">
        <v>458</v>
      </c>
      <c r="BB33" s="80" t="s">
        <v>458</v>
      </c>
      <c r="BC33" s="80" t="s">
        <v>458</v>
      </c>
      <c r="BD33" s="80" t="s">
        <v>458</v>
      </c>
      <c r="BE33" s="80" t="s">
        <v>458</v>
      </c>
      <c r="BF33" s="80" t="s">
        <v>458</v>
      </c>
      <c r="BG33" s="80" t="s">
        <v>458</v>
      </c>
      <c r="BH33" s="80" t="s">
        <v>458</v>
      </c>
      <c r="BI33" s="80" t="s">
        <v>458</v>
      </c>
      <c r="BJ33" s="80" t="s">
        <v>458</v>
      </c>
      <c r="BK33" s="80" t="s">
        <v>458</v>
      </c>
      <c r="BL33" s="80" t="s">
        <v>458</v>
      </c>
      <c r="BM33" s="80" t="s">
        <v>458</v>
      </c>
      <c r="BN33" s="80" t="s">
        <v>458</v>
      </c>
      <c r="BO33" s="80" t="s">
        <v>458</v>
      </c>
      <c r="BP33" s="80" t="s">
        <v>458</v>
      </c>
      <c r="BQ33" s="80" t="s">
        <v>458</v>
      </c>
      <c r="BR33" s="80" t="s">
        <v>458</v>
      </c>
      <c r="BS33" s="80" t="s">
        <v>458</v>
      </c>
      <c r="BT33" s="80" t="s">
        <v>458</v>
      </c>
      <c r="BU33" s="80" t="s">
        <v>458</v>
      </c>
      <c r="BV33" s="80" t="s">
        <v>458</v>
      </c>
      <c r="BW33" s="80" t="s">
        <v>458</v>
      </c>
    </row>
    <row r="34" spans="1:75">
      <c r="A34" s="80" t="s">
        <v>458</v>
      </c>
      <c r="B34" s="80" t="s">
        <v>458</v>
      </c>
      <c r="C34" s="80" t="s">
        <v>458</v>
      </c>
      <c r="D34" s="80" t="s">
        <v>458</v>
      </c>
      <c r="E34" s="80" t="s">
        <v>458</v>
      </c>
      <c r="F34" s="80" t="s">
        <v>458</v>
      </c>
      <c r="G34" s="80" t="s">
        <v>458</v>
      </c>
      <c r="H34" s="80" t="s">
        <v>458</v>
      </c>
      <c r="I34" s="80" t="s">
        <v>458</v>
      </c>
      <c r="J34" s="80" t="s">
        <v>458</v>
      </c>
      <c r="K34" s="80" t="s">
        <v>458</v>
      </c>
      <c r="L34" s="80" t="s">
        <v>458</v>
      </c>
      <c r="M34" s="80" t="s">
        <v>458</v>
      </c>
      <c r="N34" s="80" t="s">
        <v>458</v>
      </c>
      <c r="O34" s="80" t="s">
        <v>458</v>
      </c>
      <c r="P34" s="80" t="s">
        <v>458</v>
      </c>
      <c r="Q34" s="80" t="s">
        <v>458</v>
      </c>
      <c r="R34" s="80" t="s">
        <v>458</v>
      </c>
      <c r="S34" s="80" t="s">
        <v>458</v>
      </c>
      <c r="T34" s="80" t="s">
        <v>458</v>
      </c>
      <c r="U34" s="80" t="s">
        <v>458</v>
      </c>
      <c r="V34" s="80" t="s">
        <v>458</v>
      </c>
      <c r="W34" s="80" t="s">
        <v>458</v>
      </c>
      <c r="X34" s="80" t="s">
        <v>458</v>
      </c>
      <c r="Y34" s="80" t="s">
        <v>458</v>
      </c>
      <c r="Z34" s="80" t="s">
        <v>458</v>
      </c>
      <c r="AA34" s="80" t="s">
        <v>458</v>
      </c>
      <c r="AB34" s="80" t="s">
        <v>458</v>
      </c>
      <c r="AC34" s="80" t="s">
        <v>458</v>
      </c>
      <c r="AD34" s="80" t="s">
        <v>458</v>
      </c>
      <c r="AE34" s="80" t="s">
        <v>458</v>
      </c>
      <c r="AF34" s="80" t="s">
        <v>458</v>
      </c>
      <c r="AG34" s="80" t="s">
        <v>458</v>
      </c>
      <c r="AH34" s="80" t="s">
        <v>458</v>
      </c>
      <c r="AI34" s="80" t="s">
        <v>458</v>
      </c>
      <c r="AJ34" s="80" t="s">
        <v>458</v>
      </c>
      <c r="AK34" s="80" t="s">
        <v>458</v>
      </c>
      <c r="AL34" s="80" t="s">
        <v>458</v>
      </c>
      <c r="AM34" s="80" t="s">
        <v>458</v>
      </c>
      <c r="AN34" s="80" t="s">
        <v>458</v>
      </c>
      <c r="AO34" s="80" t="s">
        <v>458</v>
      </c>
      <c r="AP34" s="80" t="s">
        <v>458</v>
      </c>
      <c r="AQ34" s="80" t="s">
        <v>458</v>
      </c>
      <c r="AR34" s="80" t="s">
        <v>458</v>
      </c>
      <c r="AS34" s="80" t="s">
        <v>458</v>
      </c>
      <c r="AT34" s="80" t="s">
        <v>458</v>
      </c>
      <c r="AU34" s="80" t="s">
        <v>458</v>
      </c>
      <c r="AV34" s="80" t="s">
        <v>458</v>
      </c>
      <c r="AW34" s="80" t="s">
        <v>458</v>
      </c>
      <c r="AX34" s="80" t="s">
        <v>458</v>
      </c>
      <c r="AY34" s="80" t="s">
        <v>458</v>
      </c>
      <c r="AZ34" s="80" t="s">
        <v>458</v>
      </c>
      <c r="BA34" s="80" t="s">
        <v>458</v>
      </c>
      <c r="BB34" s="80" t="s">
        <v>458</v>
      </c>
      <c r="BC34" s="80" t="s">
        <v>458</v>
      </c>
      <c r="BD34" s="80" t="s">
        <v>458</v>
      </c>
      <c r="BE34" s="80" t="s">
        <v>458</v>
      </c>
      <c r="BF34" s="80" t="s">
        <v>458</v>
      </c>
      <c r="BG34" s="80" t="s">
        <v>458</v>
      </c>
      <c r="BH34" s="80" t="s">
        <v>458</v>
      </c>
      <c r="BI34" s="80" t="s">
        <v>458</v>
      </c>
      <c r="BJ34" s="80" t="s">
        <v>458</v>
      </c>
      <c r="BK34" s="80" t="s">
        <v>458</v>
      </c>
      <c r="BL34" s="80" t="s">
        <v>458</v>
      </c>
      <c r="BM34" s="80" t="s">
        <v>458</v>
      </c>
      <c r="BN34" s="80" t="s">
        <v>458</v>
      </c>
      <c r="BO34" s="80" t="s">
        <v>458</v>
      </c>
      <c r="BP34" s="80" t="s">
        <v>458</v>
      </c>
      <c r="BQ34" s="80" t="s">
        <v>458</v>
      </c>
      <c r="BR34" s="80" t="s">
        <v>458</v>
      </c>
      <c r="BS34" s="80" t="s">
        <v>458</v>
      </c>
      <c r="BT34" s="80" t="s">
        <v>458</v>
      </c>
      <c r="BU34" s="80" t="s">
        <v>458</v>
      </c>
      <c r="BV34" s="80" t="s">
        <v>458</v>
      </c>
      <c r="BW34" s="80" t="s">
        <v>458</v>
      </c>
    </row>
    <row r="35" spans="1:75">
      <c r="A35" s="80" t="s">
        <v>458</v>
      </c>
      <c r="B35" s="80" t="s">
        <v>458</v>
      </c>
      <c r="C35" s="80" t="s">
        <v>458</v>
      </c>
      <c r="D35" s="80" t="s">
        <v>458</v>
      </c>
      <c r="E35" s="80" t="s">
        <v>458</v>
      </c>
      <c r="F35" s="80" t="s">
        <v>458</v>
      </c>
      <c r="G35" s="80" t="s">
        <v>458</v>
      </c>
      <c r="H35" s="80" t="s">
        <v>458</v>
      </c>
      <c r="I35" s="80" t="s">
        <v>458</v>
      </c>
      <c r="J35" s="80" t="s">
        <v>458</v>
      </c>
      <c r="K35" s="80" t="s">
        <v>458</v>
      </c>
      <c r="L35" s="80" t="s">
        <v>458</v>
      </c>
      <c r="M35" s="80" t="s">
        <v>458</v>
      </c>
      <c r="N35" s="80" t="s">
        <v>458</v>
      </c>
      <c r="O35" s="80" t="s">
        <v>458</v>
      </c>
      <c r="P35" s="80" t="s">
        <v>458</v>
      </c>
      <c r="Q35" s="80" t="s">
        <v>458</v>
      </c>
      <c r="R35" s="80" t="s">
        <v>458</v>
      </c>
      <c r="S35" s="80" t="s">
        <v>458</v>
      </c>
      <c r="T35" s="80" t="s">
        <v>458</v>
      </c>
      <c r="U35" s="80" t="s">
        <v>458</v>
      </c>
      <c r="V35" s="80" t="s">
        <v>458</v>
      </c>
      <c r="W35" s="80" t="s">
        <v>458</v>
      </c>
      <c r="X35" s="80" t="s">
        <v>458</v>
      </c>
      <c r="Y35" s="80" t="s">
        <v>458</v>
      </c>
      <c r="Z35" s="80" t="s">
        <v>458</v>
      </c>
      <c r="AA35" s="80" t="s">
        <v>458</v>
      </c>
      <c r="AB35" s="80" t="s">
        <v>458</v>
      </c>
      <c r="AC35" s="80" t="s">
        <v>458</v>
      </c>
      <c r="AD35" s="80" t="s">
        <v>458</v>
      </c>
      <c r="AE35" s="80" t="s">
        <v>458</v>
      </c>
      <c r="AF35" s="80" t="s">
        <v>458</v>
      </c>
      <c r="AG35" s="80" t="s">
        <v>458</v>
      </c>
      <c r="AH35" s="80" t="s">
        <v>458</v>
      </c>
      <c r="AI35" s="80" t="s">
        <v>458</v>
      </c>
      <c r="AJ35" s="80" t="s">
        <v>458</v>
      </c>
      <c r="AK35" s="80" t="s">
        <v>458</v>
      </c>
      <c r="AL35" s="80" t="s">
        <v>458</v>
      </c>
      <c r="AM35" s="80" t="s">
        <v>458</v>
      </c>
      <c r="AN35" s="80" t="s">
        <v>458</v>
      </c>
      <c r="AO35" s="80" t="s">
        <v>458</v>
      </c>
      <c r="AP35" s="80" t="s">
        <v>458</v>
      </c>
      <c r="AQ35" s="80" t="s">
        <v>458</v>
      </c>
      <c r="AR35" s="80" t="s">
        <v>458</v>
      </c>
      <c r="AS35" s="80" t="s">
        <v>458</v>
      </c>
      <c r="AT35" s="80" t="s">
        <v>458</v>
      </c>
      <c r="AU35" s="80" t="s">
        <v>458</v>
      </c>
      <c r="AV35" s="80" t="s">
        <v>458</v>
      </c>
      <c r="AW35" s="80" t="s">
        <v>458</v>
      </c>
      <c r="AX35" s="80" t="s">
        <v>458</v>
      </c>
      <c r="AY35" s="80" t="s">
        <v>458</v>
      </c>
      <c r="AZ35" s="80" t="s">
        <v>458</v>
      </c>
      <c r="BA35" s="80" t="s">
        <v>458</v>
      </c>
      <c r="BB35" s="80" t="s">
        <v>458</v>
      </c>
      <c r="BC35" s="80" t="s">
        <v>458</v>
      </c>
      <c r="BD35" s="80" t="s">
        <v>458</v>
      </c>
      <c r="BE35" s="80" t="s">
        <v>458</v>
      </c>
      <c r="BF35" s="80" t="s">
        <v>458</v>
      </c>
      <c r="BG35" s="80" t="s">
        <v>458</v>
      </c>
      <c r="BH35" s="80" t="s">
        <v>458</v>
      </c>
      <c r="BI35" s="80" t="s">
        <v>458</v>
      </c>
      <c r="BJ35" s="80" t="s">
        <v>458</v>
      </c>
      <c r="BK35" s="80" t="s">
        <v>458</v>
      </c>
      <c r="BL35" s="80" t="s">
        <v>458</v>
      </c>
      <c r="BM35" s="80" t="s">
        <v>458</v>
      </c>
      <c r="BN35" s="80" t="s">
        <v>458</v>
      </c>
      <c r="BO35" s="80" t="s">
        <v>458</v>
      </c>
      <c r="BP35" s="80" t="s">
        <v>458</v>
      </c>
      <c r="BQ35" s="80" t="s">
        <v>458</v>
      </c>
      <c r="BR35" s="80" t="s">
        <v>458</v>
      </c>
      <c r="BS35" s="80" t="s">
        <v>458</v>
      </c>
      <c r="BT35" s="80" t="s">
        <v>458</v>
      </c>
      <c r="BU35" s="80" t="s">
        <v>458</v>
      </c>
      <c r="BV35" s="80" t="s">
        <v>458</v>
      </c>
      <c r="BW35" s="80" t="s">
        <v>458</v>
      </c>
    </row>
    <row r="36" spans="1:75">
      <c r="A36" s="81" t="s">
        <v>459</v>
      </c>
      <c r="B36" s="82">
        <f>SUM(B3:B35)</f>
        <v>2636.7</v>
      </c>
      <c r="C36" s="82">
        <f>SUM(C3:C35)</f>
        <v>2098.2</v>
      </c>
      <c r="D36" s="83" t="e">
        <f>SUM(D3:D35)</f>
        <v>#REF!</v>
      </c>
      <c r="E36" s="83" t="e">
        <f t="shared" ref="E36" si="15">D36/B36</f>
        <v>#REF!</v>
      </c>
      <c r="F36" s="81" t="s">
        <v>459</v>
      </c>
      <c r="G36" s="82">
        <f>SUM(G3:G35)</f>
        <v>2641.2</v>
      </c>
      <c r="H36" s="82">
        <f>SUM(H3:H35)</f>
        <v>2101.8</v>
      </c>
      <c r="I36" s="83" t="e">
        <f>SUM(I3:I35)</f>
        <v>#REF!</v>
      </c>
      <c r="J36" s="83" t="e">
        <f t="shared" ref="J36" si="16">I36/G36</f>
        <v>#REF!</v>
      </c>
      <c r="K36" s="81" t="s">
        <v>459</v>
      </c>
      <c r="L36" s="82">
        <f>SUM(L3:L35)</f>
        <v>2594.7</v>
      </c>
      <c r="M36" s="82">
        <f>SUM(M3:M35)</f>
        <v>2064.9</v>
      </c>
      <c r="N36" s="83" t="e">
        <f>SUM(N3:N35)</f>
        <v>#REF!</v>
      </c>
      <c r="O36" s="83" t="e">
        <f t="shared" ref="O36" si="17">N36/L36</f>
        <v>#REF!</v>
      </c>
      <c r="P36" s="81" t="s">
        <v>459</v>
      </c>
      <c r="Q36" s="82">
        <f>SUM(Q3:Q35)</f>
        <v>2985.9</v>
      </c>
      <c r="R36" s="82">
        <f>SUM(R3:R35)</f>
        <v>2376.3</v>
      </c>
      <c r="S36" s="83" t="e">
        <f>SUM(S3:S35)</f>
        <v>#REF!</v>
      </c>
      <c r="T36" s="83" t="e">
        <f t="shared" ref="T36" si="18">S36/Q36</f>
        <v>#REF!</v>
      </c>
      <c r="U36" s="81" t="s">
        <v>459</v>
      </c>
      <c r="V36" s="82">
        <f>SUM(V3:V35)</f>
        <v>3399.6</v>
      </c>
      <c r="W36" s="82">
        <f>SUM(W3:W35)</f>
        <v>2705.4</v>
      </c>
      <c r="X36" s="83" t="e">
        <f>SUM(X3:X35)</f>
        <v>#REF!</v>
      </c>
      <c r="Y36" s="83" t="e">
        <f t="shared" ref="Y36" si="19">X36/V36</f>
        <v>#REF!</v>
      </c>
      <c r="Z36" s="81" t="s">
        <v>459</v>
      </c>
      <c r="AA36" s="82">
        <f>SUM(AA3:AA35)</f>
        <v>2655.9</v>
      </c>
      <c r="AB36" s="82">
        <f>SUM(AB3:AB35)</f>
        <v>2101.8</v>
      </c>
      <c r="AC36" s="83" t="e">
        <f>SUM(AC3:AC35)</f>
        <v>#REF!</v>
      </c>
      <c r="AD36" s="83" t="e">
        <f t="shared" ref="AD36" si="20">AC36/AA36</f>
        <v>#REF!</v>
      </c>
      <c r="AE36" s="83"/>
      <c r="AF36" s="82">
        <f>SUM(AF3:AF35)</f>
        <v>2651.4</v>
      </c>
      <c r="AG36" s="82">
        <f>SUM(AG3:AG35)</f>
        <v>2098.2</v>
      </c>
      <c r="AH36" s="83" t="e">
        <f>SUM(AH3:AH35)</f>
        <v>#REF!</v>
      </c>
      <c r="AI36" s="83" t="e">
        <f t="shared" ref="AI36" si="21">AH36/AF36</f>
        <v>#REF!</v>
      </c>
      <c r="AJ36" s="83"/>
      <c r="AK36" s="82">
        <f>SUM(AK3:AK33)</f>
        <v>3418.8</v>
      </c>
      <c r="AL36" s="82">
        <f>SUM(AL3:AL33)</f>
        <v>2705.4</v>
      </c>
      <c r="AM36" s="83" t="e">
        <f>SUM(AM3:AM33)</f>
        <v>#REF!</v>
      </c>
      <c r="AN36" s="83" t="e">
        <f t="shared" ref="AN36" si="22">AM36/AK36</f>
        <v>#REF!</v>
      </c>
      <c r="AO36" s="83"/>
      <c r="AP36" s="82">
        <f t="shared" ref="AP36:AR36" si="23">SUM(AP3:AP35)</f>
        <v>4058.1</v>
      </c>
      <c r="AQ36" s="82">
        <f t="shared" si="23"/>
        <v>3211.2</v>
      </c>
      <c r="AR36" s="83" t="e">
        <f t="shared" si="23"/>
        <v>#REF!</v>
      </c>
      <c r="AS36" s="83" t="e">
        <f>AR36/AP36</f>
        <v>#REF!</v>
      </c>
      <c r="AT36" s="82">
        <f t="shared" ref="AT36:BW36" si="24">SUM(AT3:AT35)</f>
        <v>0</v>
      </c>
      <c r="AU36" s="82">
        <f t="shared" si="24"/>
        <v>3864.3</v>
      </c>
      <c r="AV36" s="82">
        <f t="shared" si="24"/>
        <v>3087.3</v>
      </c>
      <c r="AW36" s="82" t="e">
        <f t="shared" si="24"/>
        <v>#REF!</v>
      </c>
      <c r="AX36" s="82" t="e">
        <f t="shared" si="24"/>
        <v>#REF!</v>
      </c>
      <c r="AY36" s="82">
        <f t="shared" si="24"/>
        <v>0</v>
      </c>
      <c r="AZ36" s="82">
        <f t="shared" si="24"/>
        <v>2133.9</v>
      </c>
      <c r="BA36" s="82">
        <f t="shared" si="24"/>
        <v>1704.9</v>
      </c>
      <c r="BB36" s="82" t="e">
        <f t="shared" si="24"/>
        <v>#REF!</v>
      </c>
      <c r="BC36" s="82" t="e">
        <f t="shared" si="24"/>
        <v>#REF!</v>
      </c>
      <c r="BD36" s="82">
        <f t="shared" si="24"/>
        <v>0</v>
      </c>
      <c r="BE36" s="82">
        <f t="shared" si="24"/>
        <v>2722.5</v>
      </c>
      <c r="BF36" s="82">
        <f t="shared" si="24"/>
        <v>2175</v>
      </c>
      <c r="BG36" s="82" t="e">
        <f t="shared" si="24"/>
        <v>#REF!</v>
      </c>
      <c r="BH36" s="82" t="e">
        <f t="shared" si="24"/>
        <v>#REF!</v>
      </c>
      <c r="BI36" s="82">
        <f t="shared" si="24"/>
        <v>0</v>
      </c>
      <c r="BJ36" s="82">
        <f t="shared" si="24"/>
        <v>2722.5</v>
      </c>
      <c r="BK36" s="82">
        <f t="shared" si="24"/>
        <v>2175</v>
      </c>
      <c r="BL36" s="82" t="e">
        <f t="shared" si="24"/>
        <v>#REF!</v>
      </c>
      <c r="BM36" s="82" t="e">
        <f t="shared" si="24"/>
        <v>#REF!</v>
      </c>
      <c r="BN36" s="82">
        <f t="shared" si="24"/>
        <v>0</v>
      </c>
      <c r="BO36" s="82">
        <f t="shared" si="24"/>
        <v>2133.9</v>
      </c>
      <c r="BP36" s="82">
        <f t="shared" si="24"/>
        <v>1704.9</v>
      </c>
      <c r="BQ36" s="82" t="e">
        <f t="shared" si="24"/>
        <v>#REF!</v>
      </c>
      <c r="BR36" s="82" t="e">
        <f t="shared" si="24"/>
        <v>#REF!</v>
      </c>
      <c r="BS36" s="82">
        <f t="shared" si="24"/>
        <v>0</v>
      </c>
      <c r="BT36" s="82">
        <f t="shared" si="24"/>
        <v>3328.8</v>
      </c>
      <c r="BU36" s="82">
        <f t="shared" si="24"/>
        <v>2659.5</v>
      </c>
      <c r="BV36" s="82" t="e">
        <f t="shared" si="24"/>
        <v>#REF!</v>
      </c>
      <c r="BW36" s="82" t="e">
        <f t="shared" si="24"/>
        <v>#REF!</v>
      </c>
    </row>
    <row r="37" spans="1:45">
      <c r="A37" s="84"/>
      <c r="B37" s="85"/>
      <c r="C37" s="85"/>
      <c r="D37" s="84"/>
      <c r="E37" s="84"/>
      <c r="F37" s="84"/>
      <c r="G37" s="85"/>
      <c r="H37" s="85"/>
      <c r="I37" s="104"/>
      <c r="J37" s="104"/>
      <c r="K37" s="104"/>
      <c r="L37" s="105"/>
      <c r="M37" s="106"/>
      <c r="N37" s="104"/>
      <c r="O37" s="104"/>
      <c r="P37" s="104"/>
      <c r="Q37" s="105"/>
      <c r="R37" s="107"/>
      <c r="S37" s="104"/>
      <c r="T37" s="104"/>
      <c r="U37" s="104"/>
      <c r="V37" s="104"/>
      <c r="W37" s="104"/>
      <c r="X37" s="104"/>
      <c r="Y37" s="104"/>
      <c r="Z37" s="104"/>
      <c r="AA37" s="105"/>
      <c r="AB37" s="105"/>
      <c r="AC37" s="104"/>
      <c r="AD37" s="104"/>
      <c r="AE37" s="104"/>
      <c r="AF37" s="105"/>
      <c r="AG37" s="105"/>
      <c r="AH37" s="104"/>
      <c r="AI37" s="104"/>
      <c r="AJ37" s="104"/>
      <c r="AK37" s="105"/>
      <c r="AL37" s="105"/>
      <c r="AM37" s="104"/>
      <c r="AN37" s="104"/>
      <c r="AO37" s="104"/>
      <c r="AP37" s="105"/>
      <c r="AQ37" s="105"/>
      <c r="AR37" s="104"/>
      <c r="AS37" s="104"/>
    </row>
    <row r="38" spans="1:75">
      <c r="A38" s="86"/>
      <c r="B38" s="87">
        <f>COUNT(B3:B35)</f>
        <v>30</v>
      </c>
      <c r="C38" s="87"/>
      <c r="D38" s="87"/>
      <c r="E38" s="87"/>
      <c r="F38" s="86"/>
      <c r="G38" s="87">
        <f>COUNT(G3:G35)</f>
        <v>30</v>
      </c>
      <c r="H38" s="87"/>
      <c r="I38" s="87"/>
      <c r="J38" s="87"/>
      <c r="K38" s="86"/>
      <c r="L38" s="87">
        <f>COUNT(L3:L35)</f>
        <v>30</v>
      </c>
      <c r="M38" s="87"/>
      <c r="N38" s="87"/>
      <c r="O38" s="87"/>
      <c r="P38" s="86"/>
      <c r="Q38" s="87">
        <f t="shared" ref="Q38" si="25">COUNT(Q3:Q35)</f>
        <v>30</v>
      </c>
      <c r="R38" s="87"/>
      <c r="S38" s="87"/>
      <c r="T38" s="87"/>
      <c r="U38" s="86"/>
      <c r="V38" s="87">
        <f t="shared" ref="V38" si="26">COUNT(V3:V35)</f>
        <v>30</v>
      </c>
      <c r="W38" s="87"/>
      <c r="X38" s="87"/>
      <c r="Y38" s="87"/>
      <c r="Z38" s="86"/>
      <c r="AA38" s="87">
        <f t="shared" ref="AA38" si="27">COUNT(AA3:AA35)</f>
        <v>30</v>
      </c>
      <c r="AB38" s="87"/>
      <c r="AC38" s="87"/>
      <c r="AD38" s="87"/>
      <c r="AE38" s="86"/>
      <c r="AF38" s="87">
        <f t="shared" ref="AF38" si="28">COUNT(AF3:AF35)</f>
        <v>30</v>
      </c>
      <c r="AG38" s="87"/>
      <c r="AH38" s="87"/>
      <c r="AI38" s="87"/>
      <c r="AJ38" s="86"/>
      <c r="AK38" s="87">
        <f t="shared" ref="AK38" si="29">COUNT(AK3:AK35)</f>
        <v>30</v>
      </c>
      <c r="AL38" s="87"/>
      <c r="AM38" s="87"/>
      <c r="AN38" s="87"/>
      <c r="AO38" s="86"/>
      <c r="AP38" s="87">
        <f>COUNT(AP3:AP35)</f>
        <v>30</v>
      </c>
      <c r="AQ38" s="87"/>
      <c r="AR38" s="87"/>
      <c r="AS38" s="87"/>
      <c r="AT38" s="87"/>
      <c r="AU38" s="87">
        <f t="shared" ref="AU38" si="30">COUNT(AU3:AU35)</f>
        <v>30</v>
      </c>
      <c r="AV38" s="87"/>
      <c r="AW38" s="87"/>
      <c r="AX38" s="87"/>
      <c r="AY38" s="87"/>
      <c r="AZ38" s="87">
        <f t="shared" ref="AZ38" si="31">COUNT(AZ3:AZ35)</f>
        <v>30</v>
      </c>
      <c r="BA38" s="87"/>
      <c r="BB38" s="87"/>
      <c r="BC38" s="87"/>
      <c r="BD38" s="87"/>
      <c r="BE38" s="87">
        <f>COUNT(BE3:BE35)</f>
        <v>30</v>
      </c>
      <c r="BF38" s="87"/>
      <c r="BG38" s="87"/>
      <c r="BH38" s="87"/>
      <c r="BI38" s="87"/>
      <c r="BJ38" s="87">
        <f t="shared" ref="BJ38" si="32">COUNT(BJ3:BJ35)</f>
        <v>30</v>
      </c>
      <c r="BK38" s="87"/>
      <c r="BL38" s="87"/>
      <c r="BM38" s="87"/>
      <c r="BN38" s="87"/>
      <c r="BO38" s="87">
        <f t="shared" ref="BO38:BT38" si="33">COUNT(BO3:BO35)</f>
        <v>30</v>
      </c>
      <c r="BP38" s="87"/>
      <c r="BQ38" s="87"/>
      <c r="BR38" s="87"/>
      <c r="BS38" s="87"/>
      <c r="BT38" s="87">
        <f t="shared" si="33"/>
        <v>30</v>
      </c>
      <c r="BU38" s="87"/>
      <c r="BV38" s="87"/>
      <c r="BW38" s="87"/>
    </row>
    <row r="39" spans="1:74">
      <c r="A39" s="84"/>
      <c r="B39" s="85">
        <f>SUM(B3:B35)</f>
        <v>2636.7</v>
      </c>
      <c r="C39" s="85"/>
      <c r="D39" s="84"/>
      <c r="E39" s="84"/>
      <c r="F39" s="84"/>
      <c r="G39" s="85">
        <f>SUM(G3:G35)</f>
        <v>2641.2</v>
      </c>
      <c r="H39" s="85"/>
      <c r="I39" s="84"/>
      <c r="J39" s="84"/>
      <c r="K39" s="84"/>
      <c r="L39" s="85">
        <f>SUM(L3:L35)</f>
        <v>2594.7</v>
      </c>
      <c r="M39" s="85"/>
      <c r="N39" s="84"/>
      <c r="O39" s="84"/>
      <c r="P39" s="84"/>
      <c r="Q39" s="85">
        <f t="shared" ref="Q39" si="34">SUM(Q3:Q35)</f>
        <v>2985.9</v>
      </c>
      <c r="R39" s="85"/>
      <c r="S39" s="84"/>
      <c r="T39" s="84"/>
      <c r="U39" s="84"/>
      <c r="V39" s="85">
        <f t="shared" ref="V39" si="35">SUM(V3:V35)</f>
        <v>3399.6</v>
      </c>
      <c r="W39" s="85"/>
      <c r="X39" s="84"/>
      <c r="Y39" s="84"/>
      <c r="Z39" s="84"/>
      <c r="AA39" s="85">
        <f t="shared" ref="AA39" si="36">SUM(AA3:AA35)</f>
        <v>2655.9</v>
      </c>
      <c r="AB39" s="85"/>
      <c r="AC39" s="84"/>
      <c r="AD39" s="84"/>
      <c r="AE39" s="84"/>
      <c r="AF39" s="85">
        <f t="shared" ref="AF39" si="37">SUM(AF3:AF35)</f>
        <v>2651.4</v>
      </c>
      <c r="AG39" s="85"/>
      <c r="AH39" s="84"/>
      <c r="AI39" s="84"/>
      <c r="AJ39" s="84"/>
      <c r="AK39" s="85">
        <f t="shared" ref="AK39" si="38">SUM(AK3:AK35)</f>
        <v>3418.8</v>
      </c>
      <c r="AL39" s="85"/>
      <c r="AM39" s="84"/>
      <c r="AN39" s="84"/>
      <c r="AO39" s="84"/>
      <c r="AP39" s="85">
        <f t="shared" ref="AP39" si="39">SUM(AP3:AP35)</f>
        <v>4058.1</v>
      </c>
      <c r="AQ39" s="85"/>
      <c r="AR39" s="84"/>
      <c r="AS39" s="84"/>
      <c r="AU39" s="85">
        <f>SUM(AU3:AU35)</f>
        <v>3864.3</v>
      </c>
      <c r="AV39" s="85"/>
      <c r="AW39" s="84"/>
      <c r="AZ39" s="85">
        <f>SUM(AZ3:AZ35)</f>
        <v>2133.9</v>
      </c>
      <c r="BA39" s="85"/>
      <c r="BB39" s="84"/>
      <c r="BE39" s="85">
        <f>SUM(BE3:BE35)</f>
        <v>2722.5</v>
      </c>
      <c r="BF39" s="85"/>
      <c r="BG39" s="84"/>
      <c r="BJ39" s="85">
        <f>SUM(BJ3:BJ35)</f>
        <v>2722.5</v>
      </c>
      <c r="BK39" s="85"/>
      <c r="BL39" s="84"/>
      <c r="BO39" s="85">
        <f>SUM(BO3:BO35)</f>
        <v>2133.9</v>
      </c>
      <c r="BP39" s="85"/>
      <c r="BQ39" s="84"/>
      <c r="BT39" s="85">
        <f>SUM(BT3:BT35)</f>
        <v>3328.8</v>
      </c>
      <c r="BU39" s="85"/>
      <c r="BV39" s="84"/>
    </row>
    <row r="40" spans="1:74">
      <c r="A40" s="84"/>
      <c r="B40" s="85"/>
      <c r="C40" s="85">
        <f>SUM(C3:C35)</f>
        <v>2098.2</v>
      </c>
      <c r="D40" s="84"/>
      <c r="E40" s="84"/>
      <c r="F40" s="84"/>
      <c r="G40" s="85"/>
      <c r="H40" s="85">
        <f>SUM(H3:H35)</f>
        <v>2101.8</v>
      </c>
      <c r="I40" s="84"/>
      <c r="J40" s="84"/>
      <c r="K40" s="84"/>
      <c r="L40" s="85"/>
      <c r="M40" s="85">
        <f>SUM(M3:M35)</f>
        <v>2064.9</v>
      </c>
      <c r="N40" s="84"/>
      <c r="O40" s="84"/>
      <c r="P40" s="84"/>
      <c r="Q40" s="85"/>
      <c r="R40" s="85">
        <f t="shared" ref="R40" si="40">SUM(R3:R35)</f>
        <v>2376.3</v>
      </c>
      <c r="S40" s="84"/>
      <c r="T40" s="84"/>
      <c r="U40" s="84"/>
      <c r="V40" s="85"/>
      <c r="W40" s="85">
        <f t="shared" ref="W40" si="41">SUM(W3:W35)</f>
        <v>2705.4</v>
      </c>
      <c r="X40" s="84"/>
      <c r="Y40" s="84"/>
      <c r="Z40" s="84"/>
      <c r="AA40" s="85"/>
      <c r="AB40" s="85">
        <f t="shared" ref="AB40" si="42">SUM(AB3:AB35)</f>
        <v>2101.8</v>
      </c>
      <c r="AC40" s="84"/>
      <c r="AD40" s="84"/>
      <c r="AE40" s="84"/>
      <c r="AF40" s="85"/>
      <c r="AG40" s="85">
        <f t="shared" ref="AG40" si="43">SUM(AG3:AG35)</f>
        <v>2098.2</v>
      </c>
      <c r="AH40" s="84"/>
      <c r="AI40" s="84"/>
      <c r="AJ40" s="84"/>
      <c r="AK40" s="85"/>
      <c r="AL40" s="85">
        <f t="shared" ref="AL40" si="44">SUM(AL3:AL35)</f>
        <v>2705.4</v>
      </c>
      <c r="AM40" s="84"/>
      <c r="AN40" s="84"/>
      <c r="AO40" s="84"/>
      <c r="AP40" s="85"/>
      <c r="AQ40" s="85">
        <f t="shared" ref="AQ40" si="45">SUM(AQ3:AQ35)</f>
        <v>3211.2</v>
      </c>
      <c r="AR40" s="84"/>
      <c r="AS40" s="84"/>
      <c r="AU40" s="85"/>
      <c r="AV40" s="85">
        <f>SUM(AV3:AV35)</f>
        <v>3087.3</v>
      </c>
      <c r="AW40" s="84"/>
      <c r="AZ40" s="85"/>
      <c r="BA40" s="85">
        <f>SUM(BA3:BA35)</f>
        <v>1704.9</v>
      </c>
      <c r="BB40" s="84"/>
      <c r="BE40" s="85"/>
      <c r="BF40" s="85">
        <f>SUM(BF3:BF35)</f>
        <v>2175</v>
      </c>
      <c r="BG40" s="84"/>
      <c r="BJ40" s="85"/>
      <c r="BK40" s="85">
        <f>SUM(BK3:BK35)</f>
        <v>2175</v>
      </c>
      <c r="BL40" s="84"/>
      <c r="BO40" s="85"/>
      <c r="BP40" s="85">
        <f>SUM(BP3:BP35)</f>
        <v>1704.9</v>
      </c>
      <c r="BQ40" s="84"/>
      <c r="BT40" s="85"/>
      <c r="BU40" s="85">
        <f>SUM(BU3:BU35)</f>
        <v>2659.5</v>
      </c>
      <c r="BV40" s="84"/>
    </row>
    <row r="41" spans="1:74">
      <c r="A41" s="84"/>
      <c r="B41" s="85"/>
      <c r="C41" s="85"/>
      <c r="D41" s="86" t="e">
        <f>SUM(D3:D35)</f>
        <v>#REF!</v>
      </c>
      <c r="E41" s="86"/>
      <c r="F41" s="86"/>
      <c r="G41" s="85"/>
      <c r="H41" s="85"/>
      <c r="I41" s="86" t="e">
        <f>SUM(I3:I35)</f>
        <v>#REF!</v>
      </c>
      <c r="J41" s="86"/>
      <c r="K41" s="86"/>
      <c r="L41" s="85"/>
      <c r="M41" s="85"/>
      <c r="N41" s="86" t="e">
        <f>SUM(N3:N35)</f>
        <v>#REF!</v>
      </c>
      <c r="O41" s="86"/>
      <c r="P41" s="86"/>
      <c r="Q41" s="85"/>
      <c r="R41" s="85"/>
      <c r="S41" s="86" t="e">
        <f t="shared" ref="S41" si="46">SUM(S3:S35)</f>
        <v>#REF!</v>
      </c>
      <c r="T41" s="86"/>
      <c r="U41" s="86"/>
      <c r="V41" s="85"/>
      <c r="W41" s="85"/>
      <c r="X41" s="86" t="e">
        <f t="shared" ref="X41" si="47">SUM(X3:X35)</f>
        <v>#REF!</v>
      </c>
      <c r="Y41" s="86"/>
      <c r="Z41" s="86"/>
      <c r="AA41" s="85"/>
      <c r="AB41" s="85"/>
      <c r="AC41" s="86" t="e">
        <f t="shared" ref="AC41" si="48">SUM(AC3:AC35)</f>
        <v>#REF!</v>
      </c>
      <c r="AD41" s="86"/>
      <c r="AE41" s="86"/>
      <c r="AF41" s="85"/>
      <c r="AG41" s="85"/>
      <c r="AH41" s="86" t="e">
        <f t="shared" ref="AH41" si="49">SUM(AH3:AH35)</f>
        <v>#REF!</v>
      </c>
      <c r="AI41" s="86"/>
      <c r="AJ41" s="86"/>
      <c r="AK41" s="85"/>
      <c r="AL41" s="85"/>
      <c r="AM41" s="86" t="e">
        <f t="shared" ref="AM41" si="50">SUM(AM3:AM35)</f>
        <v>#REF!</v>
      </c>
      <c r="AN41" s="86"/>
      <c r="AO41" s="86"/>
      <c r="AP41" s="85"/>
      <c r="AQ41" s="85"/>
      <c r="AR41" s="86" t="e">
        <f t="shared" ref="AR41" si="51">SUM(AR3:AR35)</f>
        <v>#REF!</v>
      </c>
      <c r="AS41" s="86"/>
      <c r="AU41" s="85"/>
      <c r="AV41" s="85"/>
      <c r="AW41" s="86" t="e">
        <f>SUM(AW3:AW35)</f>
        <v>#REF!</v>
      </c>
      <c r="AZ41" s="85"/>
      <c r="BA41" s="85"/>
      <c r="BB41" s="86" t="e">
        <f>SUM(BB3:BB35)</f>
        <v>#REF!</v>
      </c>
      <c r="BE41" s="85"/>
      <c r="BF41" s="85"/>
      <c r="BG41" s="86" t="e">
        <f>SUM(BG3:BG35)</f>
        <v>#REF!</v>
      </c>
      <c r="BJ41" s="85"/>
      <c r="BK41" s="85"/>
      <c r="BL41" s="86" t="e">
        <f>SUM(BL3:BL35)</f>
        <v>#REF!</v>
      </c>
      <c r="BO41" s="85"/>
      <c r="BP41" s="85"/>
      <c r="BQ41" s="86" t="e">
        <f>SUM(BQ3:BQ35)</f>
        <v>#REF!</v>
      </c>
      <c r="BT41" s="85"/>
      <c r="BU41" s="85"/>
      <c r="BV41" s="86" t="e">
        <f>SUM(BV3:BV35)</f>
        <v>#REF!</v>
      </c>
    </row>
    <row r="42" spans="1:74">
      <c r="A42" s="84"/>
      <c r="B42" s="88"/>
      <c r="C42" s="88"/>
      <c r="D42" s="86" t="e">
        <f>D41/B39</f>
        <v>#REF!</v>
      </c>
      <c r="E42" s="86"/>
      <c r="F42" s="86"/>
      <c r="G42" s="88"/>
      <c r="H42" s="88"/>
      <c r="I42" s="86" t="e">
        <f>I41/G39</f>
        <v>#REF!</v>
      </c>
      <c r="J42" s="86"/>
      <c r="K42" s="86"/>
      <c r="L42" s="88"/>
      <c r="M42" s="88"/>
      <c r="N42" s="86" t="e">
        <f>N41/L39</f>
        <v>#REF!</v>
      </c>
      <c r="O42" s="86"/>
      <c r="P42" s="86"/>
      <c r="Q42" s="88"/>
      <c r="R42" s="88"/>
      <c r="S42" s="86" t="e">
        <f t="shared" ref="S42" si="52">S41/Q39</f>
        <v>#REF!</v>
      </c>
      <c r="T42" s="86"/>
      <c r="U42" s="86"/>
      <c r="V42" s="88"/>
      <c r="W42" s="88"/>
      <c r="X42" s="86" t="e">
        <f t="shared" ref="X42" si="53">X41/V39</f>
        <v>#REF!</v>
      </c>
      <c r="Y42" s="86"/>
      <c r="Z42" s="86"/>
      <c r="AA42" s="88"/>
      <c r="AB42" s="88"/>
      <c r="AC42" s="86" t="e">
        <f t="shared" ref="AC42" si="54">AC41/AA39</f>
        <v>#REF!</v>
      </c>
      <c r="AD42" s="86"/>
      <c r="AE42" s="86"/>
      <c r="AF42" s="88"/>
      <c r="AG42" s="88"/>
      <c r="AH42" s="86" t="e">
        <f t="shared" ref="AH42" si="55">AH41/AF39</f>
        <v>#REF!</v>
      </c>
      <c r="AI42" s="86"/>
      <c r="AJ42" s="86"/>
      <c r="AK42" s="88"/>
      <c r="AL42" s="88"/>
      <c r="AM42" s="86" t="e">
        <f t="shared" ref="AM42" si="56">AM41/AK39</f>
        <v>#REF!</v>
      </c>
      <c r="AN42" s="86"/>
      <c r="AO42" s="86"/>
      <c r="AP42" s="88"/>
      <c r="AQ42" s="88"/>
      <c r="AR42" s="86" t="e">
        <f t="shared" ref="AR42" si="57">AR41/AP39</f>
        <v>#REF!</v>
      </c>
      <c r="AS42" s="86"/>
      <c r="AU42" s="88"/>
      <c r="AV42" s="88"/>
      <c r="AW42" s="86" t="e">
        <f t="shared" ref="AW42" si="58">AW41/AU39</f>
        <v>#REF!</v>
      </c>
      <c r="AZ42" s="88"/>
      <c r="BA42" s="88"/>
      <c r="BB42" s="86" t="e">
        <f t="shared" ref="BB42" si="59">BB41/AZ39</f>
        <v>#REF!</v>
      </c>
      <c r="BE42" s="88"/>
      <c r="BF42" s="88"/>
      <c r="BG42" s="86" t="e">
        <f t="shared" ref="BG42" si="60">BG41/BE39</f>
        <v>#REF!</v>
      </c>
      <c r="BJ42" s="88"/>
      <c r="BK42" s="88"/>
      <c r="BL42" s="86" t="e">
        <f t="shared" ref="BL42" si="61">BL41/BJ39</f>
        <v>#REF!</v>
      </c>
      <c r="BO42" s="88"/>
      <c r="BP42" s="88"/>
      <c r="BQ42" s="86" t="e">
        <f t="shared" ref="BQ42" si="62">BQ41/BO39</f>
        <v>#REF!</v>
      </c>
      <c r="BT42" s="88"/>
      <c r="BU42" s="88"/>
      <c r="BV42" s="86" t="e">
        <f t="shared" ref="BV42" si="63">BV41/BT39</f>
        <v>#REF!</v>
      </c>
    </row>
    <row r="43" s="73" customFormat="1" spans="1:4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107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="73" customFormat="1" spans="1:4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107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</row>
    <row r="45" s="73" customFormat="1" spans="1:4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107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="73" customFormat="1" spans="1:45">
      <c r="A46" s="89"/>
      <c r="B46" s="90"/>
      <c r="C46" s="90" t="s">
        <v>460</v>
      </c>
      <c r="D46" s="90" t="s">
        <v>461</v>
      </c>
      <c r="E46" s="90"/>
      <c r="F46" s="90" t="s">
        <v>462</v>
      </c>
      <c r="G46" s="90" t="s">
        <v>463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107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</row>
    <row r="47" s="73" customFormat="1" spans="1:45">
      <c r="A47" s="89"/>
      <c r="B47" s="91" t="s">
        <v>464</v>
      </c>
      <c r="C47" s="92">
        <f>G38+L38+B38+Q38+V38</f>
        <v>150</v>
      </c>
      <c r="D47" s="91">
        <f>B39+G39+L39+Q39+V39</f>
        <v>14258.1</v>
      </c>
      <c r="E47" s="93" t="e">
        <f>D41+N41+I41+S41+X41</f>
        <v>#REF!</v>
      </c>
      <c r="F47" s="94"/>
      <c r="G47" s="92" t="e">
        <f>E47/D47</f>
        <v>#REF!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107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="73" customFormat="1" spans="1:45">
      <c r="A48" s="89"/>
      <c r="B48" s="91" t="s">
        <v>465</v>
      </c>
      <c r="C48" s="92">
        <f>AA38+AF38+AK38+AP38</f>
        <v>120</v>
      </c>
      <c r="D48" s="91">
        <f>AA39+AF39+AK39+AP39</f>
        <v>12784.2</v>
      </c>
      <c r="E48" s="93" t="e">
        <f>AH41+AC41+AM41+AR41</f>
        <v>#REF!</v>
      </c>
      <c r="F48" s="94"/>
      <c r="G48" s="92" t="e">
        <f t="shared" ref="G48:G57" si="64">E48/D48</f>
        <v>#REF!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107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</row>
    <row r="49" s="73" customFormat="1" spans="1:45">
      <c r="A49" s="89"/>
      <c r="B49" s="91"/>
      <c r="C49" s="95">
        <f>SUM(C47:C48)</f>
        <v>270</v>
      </c>
      <c r="D49" s="95">
        <f>SUM(D47:D48)</f>
        <v>27042.3</v>
      </c>
      <c r="E49" s="96" t="e">
        <f>SUM(E47:F48)</f>
        <v>#REF!</v>
      </c>
      <c r="F49" s="97"/>
      <c r="G49" s="98" t="e">
        <f t="shared" si="64"/>
        <v>#REF!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107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</row>
    <row r="50" s="73" customFormat="1" spans="1:45">
      <c r="A50" s="89"/>
      <c r="B50" s="91" t="s">
        <v>466</v>
      </c>
      <c r="C50" s="92" t="e">
        <f>#REF!+#REF!+#REF!+#REF!</f>
        <v>#REF!</v>
      </c>
      <c r="D50" s="91" t="e">
        <f>#REF!+#REF!+#REF!+#REF!</f>
        <v>#REF!</v>
      </c>
      <c r="E50" s="93" t="e">
        <f>#REF!+#REF!+#REF!+#REF!</f>
        <v>#REF!</v>
      </c>
      <c r="F50" s="94"/>
      <c r="G50" s="92" t="e">
        <f t="shared" si="64"/>
        <v>#REF!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107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</row>
    <row r="51" s="73" customFormat="1" spans="1:45">
      <c r="A51" s="99"/>
      <c r="B51" s="91" t="s">
        <v>467</v>
      </c>
      <c r="C51" s="92" t="e">
        <f>#REF!+#REF!+#REF!+#REF!</f>
        <v>#REF!</v>
      </c>
      <c r="D51" s="91" t="e">
        <f>#REF!+#REF!+#REF!+#REF!</f>
        <v>#REF!</v>
      </c>
      <c r="E51" s="93" t="e">
        <f>#REF!+#REF!+#REF!+#REF!</f>
        <v>#REF!</v>
      </c>
      <c r="F51" s="94"/>
      <c r="G51" s="92" t="e">
        <f t="shared" si="64"/>
        <v>#REF!</v>
      </c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108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</row>
    <row r="52" s="73" customFormat="1" spans="1:45">
      <c r="A52" s="99"/>
      <c r="B52" s="91"/>
      <c r="C52" s="98" t="e">
        <f>SUM(C50:C51)</f>
        <v>#REF!</v>
      </c>
      <c r="D52" s="95" t="e">
        <f>SUM(D50:D51)</f>
        <v>#REF!</v>
      </c>
      <c r="E52" s="96" t="e">
        <f>SUM(E50:F51)</f>
        <v>#REF!</v>
      </c>
      <c r="F52" s="97"/>
      <c r="G52" s="98" t="e">
        <f t="shared" si="64"/>
        <v>#REF!</v>
      </c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108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</row>
    <row r="53" spans="2:7">
      <c r="B53" s="91" t="s">
        <v>468</v>
      </c>
      <c r="C53" s="92" t="e">
        <f>#REF!+#REF!+#REF!+#REF!</f>
        <v>#REF!</v>
      </c>
      <c r="D53" s="91" t="e">
        <f>#REF!+#REF!+#REF!+#REF!</f>
        <v>#REF!</v>
      </c>
      <c r="E53" s="93" t="e">
        <f>#REF!+#REF!+#REF!+#REF!</f>
        <v>#REF!</v>
      </c>
      <c r="F53" s="94"/>
      <c r="G53" s="92" t="e">
        <f t="shared" si="64"/>
        <v>#REF!</v>
      </c>
    </row>
    <row r="54" spans="2:7">
      <c r="B54" s="91" t="s">
        <v>469</v>
      </c>
      <c r="C54" s="92" t="e">
        <f>#REF!+#REF!+#REF!+#REF!</f>
        <v>#REF!</v>
      </c>
      <c r="D54" s="91" t="e">
        <f>#REF!+#REF!+#REF!+#REF!</f>
        <v>#REF!</v>
      </c>
      <c r="E54" s="93" t="e">
        <f>#REF!+#REF!+#REF!+#REF!</f>
        <v>#REF!</v>
      </c>
      <c r="F54" s="94"/>
      <c r="G54" s="92" t="e">
        <f t="shared" si="64"/>
        <v>#REF!</v>
      </c>
    </row>
    <row r="55" spans="2:7">
      <c r="B55" s="91" t="s">
        <v>470</v>
      </c>
      <c r="C55" s="92" t="e">
        <f>#REF!+#REF!+#REF!+#REF!</f>
        <v>#REF!</v>
      </c>
      <c r="D55" s="91" t="e">
        <f>#REF!+#REF!+#REF!+#REF!</f>
        <v>#REF!</v>
      </c>
      <c r="E55" s="93" t="e">
        <f>#REF!+#REF!+#REF!+#REF!</f>
        <v>#REF!</v>
      </c>
      <c r="F55" s="94"/>
      <c r="G55" s="92" t="e">
        <f t="shared" si="64"/>
        <v>#REF!</v>
      </c>
    </row>
    <row r="56" spans="2:7">
      <c r="B56" s="91" t="s">
        <v>471</v>
      </c>
      <c r="C56" s="92">
        <f>AZ38+AU38+BE38+BJ38+BO38+BT38</f>
        <v>180</v>
      </c>
      <c r="D56" s="91">
        <f>AU39+AZ39+BE39+BJ39+BO39+BT39</f>
        <v>16905.9</v>
      </c>
      <c r="E56" s="93" t="e">
        <f>AW41+BB41+BG41+BL41+BQ41+BV41</f>
        <v>#REF!</v>
      </c>
      <c r="F56" s="94"/>
      <c r="G56" s="92" t="e">
        <f t="shared" si="64"/>
        <v>#REF!</v>
      </c>
    </row>
    <row r="57" spans="3:7">
      <c r="C57" s="100" t="e">
        <f>SUM(C53:C56)+C51+C50+C48+C47</f>
        <v>#REF!</v>
      </c>
      <c r="D57" s="101" t="e">
        <f>SUM(D53:D56)+D51+D50+D48+D47</f>
        <v>#REF!</v>
      </c>
      <c r="E57" s="102" t="e">
        <f>SUM(E53:F56)+E51+E50+E48+E47</f>
        <v>#REF!</v>
      </c>
      <c r="F57" s="103"/>
      <c r="G57" s="100" t="e">
        <f t="shared" si="64"/>
        <v>#REF!</v>
      </c>
    </row>
  </sheetData>
  <mergeCells count="14">
    <mergeCell ref="B1:Y1"/>
    <mergeCell ref="AA1:AS1"/>
    <mergeCell ref="AU1:BW1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"/>
  <sheetViews>
    <sheetView tabSelected="1" workbookViewId="0">
      <selection activeCell="A1" sqref="$A1:$XFD1"/>
    </sheetView>
  </sheetViews>
  <sheetFormatPr defaultColWidth="9" defaultRowHeight="15.75"/>
  <cols>
    <col min="1" max="1" width="4.375" style="47" customWidth="1"/>
    <col min="2" max="2" width="5.75" style="47" customWidth="1"/>
    <col min="3" max="3" width="9" style="47"/>
    <col min="4" max="4" width="7.5" style="47" customWidth="1"/>
    <col min="5" max="5" width="10.5" style="47" customWidth="1"/>
    <col min="6" max="6" width="9" style="48"/>
    <col min="7" max="9" width="9" style="47"/>
    <col min="10" max="10" width="12.25" style="47" customWidth="1"/>
    <col min="11" max="11" width="12.25" style="49" customWidth="1"/>
    <col min="12" max="12" width="12.875" style="47" customWidth="1"/>
    <col min="13" max="13" width="16.25" style="47" customWidth="1"/>
    <col min="14" max="17" width="9" style="47"/>
    <col min="18" max="19" width="12.625" style="47"/>
    <col min="20" max="16384" width="9" style="47"/>
  </cols>
  <sheetData>
    <row r="1" ht="35" customHeight="1" spans="1:16">
      <c r="A1" s="50" t="s">
        <v>472</v>
      </c>
      <c r="B1" s="50"/>
      <c r="C1" s="50"/>
      <c r="D1" s="50"/>
      <c r="E1" s="50"/>
      <c r="F1" s="51"/>
      <c r="G1" s="50"/>
      <c r="H1" s="50"/>
      <c r="I1" s="50"/>
      <c r="J1" s="50"/>
      <c r="K1" s="63"/>
      <c r="L1" s="50"/>
      <c r="M1" s="50"/>
      <c r="N1" s="50"/>
      <c r="O1" s="50"/>
      <c r="P1" s="50"/>
    </row>
    <row r="2" ht="21" customHeight="1" spans="1:16">
      <c r="A2" s="52" t="s">
        <v>473</v>
      </c>
      <c r="B2" s="52"/>
      <c r="C2" s="52"/>
      <c r="D2" s="52"/>
      <c r="E2" s="52"/>
      <c r="F2" s="52"/>
      <c r="G2" s="52"/>
      <c r="H2" s="52"/>
      <c r="I2" s="52"/>
      <c r="J2" s="52"/>
      <c r="K2" s="64"/>
      <c r="L2" s="52"/>
      <c r="M2" s="52"/>
      <c r="N2" s="52"/>
      <c r="O2" s="52"/>
      <c r="P2" s="52"/>
    </row>
    <row r="3" ht="21" customHeight="1" spans="1:16">
      <c r="A3" s="53" t="s">
        <v>474</v>
      </c>
      <c r="B3" s="53"/>
      <c r="C3" s="53"/>
      <c r="D3" s="53"/>
      <c r="E3" s="53"/>
      <c r="F3" s="53"/>
      <c r="G3" s="53"/>
      <c r="H3" s="53"/>
      <c r="I3" s="53"/>
      <c r="J3" s="53"/>
      <c r="K3" s="65"/>
      <c r="L3" s="53"/>
      <c r="M3" s="53"/>
      <c r="N3" s="53"/>
      <c r="O3" s="53"/>
      <c r="P3" s="53"/>
    </row>
    <row r="4" ht="44.1" customHeight="1" spans="1:16">
      <c r="A4" s="54" t="s">
        <v>475</v>
      </c>
      <c r="B4" s="55" t="s">
        <v>476</v>
      </c>
      <c r="C4" s="55" t="s">
        <v>4</v>
      </c>
      <c r="D4" s="56" t="s">
        <v>477</v>
      </c>
      <c r="E4" s="54" t="s">
        <v>478</v>
      </c>
      <c r="F4" s="56" t="s">
        <v>479</v>
      </c>
      <c r="G4" s="54" t="s">
        <v>480</v>
      </c>
      <c r="H4" s="54" t="s">
        <v>481</v>
      </c>
      <c r="I4" s="54" t="s">
        <v>482</v>
      </c>
      <c r="J4" s="54" t="s">
        <v>483</v>
      </c>
      <c r="K4" s="54" t="s">
        <v>484</v>
      </c>
      <c r="L4" s="54" t="s">
        <v>485</v>
      </c>
      <c r="M4" s="54" t="s">
        <v>486</v>
      </c>
      <c r="N4" s="54" t="s">
        <v>487</v>
      </c>
      <c r="O4" s="54" t="s">
        <v>488</v>
      </c>
      <c r="P4" s="54" t="s">
        <v>489</v>
      </c>
    </row>
    <row r="5" ht="26" customHeight="1" spans="1:16">
      <c r="A5" s="54">
        <v>1</v>
      </c>
      <c r="B5" s="54" t="s">
        <v>490</v>
      </c>
      <c r="C5" s="57">
        <v>201</v>
      </c>
      <c r="D5" s="56" t="s">
        <v>491</v>
      </c>
      <c r="E5" s="58" t="s">
        <v>492</v>
      </c>
      <c r="F5" s="59" t="s">
        <v>493</v>
      </c>
      <c r="G5" s="60">
        <f t="shared" ref="G5:G56" si="0">I5+H5</f>
        <v>233.58</v>
      </c>
      <c r="H5" s="61">
        <v>55.49</v>
      </c>
      <c r="I5" s="61">
        <v>178.09</v>
      </c>
      <c r="J5" s="66">
        <f>L5/G5</f>
        <v>8181.02353131451</v>
      </c>
      <c r="K5" s="66">
        <f>L5/I5</f>
        <v>10730.099817196</v>
      </c>
      <c r="L5" s="66">
        <v>1910923.47644444</v>
      </c>
      <c r="M5" s="54" t="s">
        <v>494</v>
      </c>
      <c r="N5" s="54" t="s">
        <v>495</v>
      </c>
      <c r="O5" s="54" t="s">
        <v>496</v>
      </c>
      <c r="P5" s="54" t="s">
        <v>497</v>
      </c>
    </row>
    <row r="6" ht="26" customHeight="1" spans="1:16">
      <c r="A6" s="54">
        <v>2</v>
      </c>
      <c r="B6" s="54" t="s">
        <v>490</v>
      </c>
      <c r="C6" s="57">
        <v>301</v>
      </c>
      <c r="D6" s="56" t="s">
        <v>498</v>
      </c>
      <c r="E6" s="58" t="s">
        <v>492</v>
      </c>
      <c r="F6" s="59" t="s">
        <v>493</v>
      </c>
      <c r="G6" s="60">
        <f t="shared" si="0"/>
        <v>233.58</v>
      </c>
      <c r="H6" s="61">
        <v>55.49</v>
      </c>
      <c r="I6" s="61">
        <v>178.09</v>
      </c>
      <c r="J6" s="66">
        <f t="shared" ref="J6:J37" si="1">L6/G6</f>
        <v>7353.73333333333</v>
      </c>
      <c r="K6" s="66">
        <f t="shared" ref="K6:K37" si="2">L6/I6</f>
        <v>9645.0392048964</v>
      </c>
      <c r="L6" s="66">
        <v>1717685.032</v>
      </c>
      <c r="M6" s="54" t="s">
        <v>494</v>
      </c>
      <c r="N6" s="54" t="s">
        <v>495</v>
      </c>
      <c r="O6" s="54" t="s">
        <v>496</v>
      </c>
      <c r="P6" s="54" t="s">
        <v>497</v>
      </c>
    </row>
    <row r="7" ht="26" customHeight="1" spans="1:16">
      <c r="A7" s="54">
        <v>3</v>
      </c>
      <c r="B7" s="54" t="s">
        <v>490</v>
      </c>
      <c r="C7" s="57" t="s">
        <v>499</v>
      </c>
      <c r="D7" s="56" t="s">
        <v>493</v>
      </c>
      <c r="E7" s="58" t="s">
        <v>492</v>
      </c>
      <c r="F7" s="59" t="s">
        <v>493</v>
      </c>
      <c r="G7" s="60">
        <f t="shared" si="0"/>
        <v>233.58</v>
      </c>
      <c r="H7" s="61">
        <v>55.49</v>
      </c>
      <c r="I7" s="61">
        <v>178.09</v>
      </c>
      <c r="J7" s="66">
        <f t="shared" si="1"/>
        <v>7275.95555555556</v>
      </c>
      <c r="K7" s="66">
        <f t="shared" si="2"/>
        <v>9543.02711363168</v>
      </c>
      <c r="L7" s="66">
        <v>1699517.69866667</v>
      </c>
      <c r="M7" s="54" t="s">
        <v>494</v>
      </c>
      <c r="N7" s="54" t="s">
        <v>495</v>
      </c>
      <c r="O7" s="54" t="s">
        <v>496</v>
      </c>
      <c r="P7" s="54" t="s">
        <v>497</v>
      </c>
    </row>
    <row r="8" ht="26" customHeight="1" spans="1:16">
      <c r="A8" s="54">
        <v>4</v>
      </c>
      <c r="B8" s="54" t="s">
        <v>490</v>
      </c>
      <c r="C8" s="57">
        <v>501</v>
      </c>
      <c r="D8" s="56" t="s">
        <v>500</v>
      </c>
      <c r="E8" s="58" t="s">
        <v>492</v>
      </c>
      <c r="F8" s="59" t="s">
        <v>493</v>
      </c>
      <c r="G8" s="60">
        <f t="shared" si="0"/>
        <v>233.58</v>
      </c>
      <c r="H8" s="61">
        <v>55.49</v>
      </c>
      <c r="I8" s="61">
        <v>178.09</v>
      </c>
      <c r="J8" s="66">
        <f t="shared" si="1"/>
        <v>7420.4</v>
      </c>
      <c r="K8" s="66">
        <f t="shared" si="2"/>
        <v>9732.47814026616</v>
      </c>
      <c r="L8" s="66">
        <v>1733257.032</v>
      </c>
      <c r="M8" s="54" t="s">
        <v>494</v>
      </c>
      <c r="N8" s="54" t="s">
        <v>495</v>
      </c>
      <c r="O8" s="54" t="s">
        <v>496</v>
      </c>
      <c r="P8" s="54" t="s">
        <v>497</v>
      </c>
    </row>
    <row r="9" ht="26" customHeight="1" spans="1:16">
      <c r="A9" s="54">
        <v>5</v>
      </c>
      <c r="B9" s="54" t="s">
        <v>490</v>
      </c>
      <c r="C9" s="57">
        <v>601</v>
      </c>
      <c r="D9" s="56" t="s">
        <v>501</v>
      </c>
      <c r="E9" s="58" t="s">
        <v>492</v>
      </c>
      <c r="F9" s="59" t="s">
        <v>493</v>
      </c>
      <c r="G9" s="60">
        <f t="shared" si="0"/>
        <v>233.58</v>
      </c>
      <c r="H9" s="61">
        <v>55.49</v>
      </c>
      <c r="I9" s="61">
        <v>178.09</v>
      </c>
      <c r="J9" s="66">
        <f t="shared" si="1"/>
        <v>7453.73333333333</v>
      </c>
      <c r="K9" s="66">
        <f t="shared" si="2"/>
        <v>9776.19760795103</v>
      </c>
      <c r="L9" s="66">
        <v>1741043.032</v>
      </c>
      <c r="M9" s="54" t="s">
        <v>494</v>
      </c>
      <c r="N9" s="54" t="s">
        <v>495</v>
      </c>
      <c r="O9" s="54" t="s">
        <v>496</v>
      </c>
      <c r="P9" s="54" t="s">
        <v>497</v>
      </c>
    </row>
    <row r="10" ht="26" customHeight="1" spans="1:16">
      <c r="A10" s="54">
        <v>6</v>
      </c>
      <c r="B10" s="54" t="s">
        <v>490</v>
      </c>
      <c r="C10" s="57">
        <v>701</v>
      </c>
      <c r="D10" s="56" t="s">
        <v>502</v>
      </c>
      <c r="E10" s="58" t="s">
        <v>492</v>
      </c>
      <c r="F10" s="59" t="s">
        <v>493</v>
      </c>
      <c r="G10" s="60">
        <f t="shared" si="0"/>
        <v>233.58</v>
      </c>
      <c r="H10" s="61">
        <v>55.49</v>
      </c>
      <c r="I10" s="61">
        <v>178.09</v>
      </c>
      <c r="J10" s="66">
        <f t="shared" si="1"/>
        <v>7487.06666666667</v>
      </c>
      <c r="K10" s="66">
        <f t="shared" si="2"/>
        <v>9819.91707563591</v>
      </c>
      <c r="L10" s="66">
        <v>1748829.032</v>
      </c>
      <c r="M10" s="54" t="s">
        <v>494</v>
      </c>
      <c r="N10" s="54" t="s">
        <v>495</v>
      </c>
      <c r="O10" s="54" t="s">
        <v>496</v>
      </c>
      <c r="P10" s="54" t="s">
        <v>497</v>
      </c>
    </row>
    <row r="11" ht="26" customHeight="1" spans="1:16">
      <c r="A11" s="54">
        <v>7</v>
      </c>
      <c r="B11" s="54" t="s">
        <v>490</v>
      </c>
      <c r="C11" s="57">
        <v>801</v>
      </c>
      <c r="D11" s="56" t="s">
        <v>503</v>
      </c>
      <c r="E11" s="58" t="s">
        <v>492</v>
      </c>
      <c r="F11" s="59" t="s">
        <v>493</v>
      </c>
      <c r="G11" s="60">
        <f t="shared" si="0"/>
        <v>233.58</v>
      </c>
      <c r="H11" s="61">
        <v>55.49</v>
      </c>
      <c r="I11" s="61">
        <v>178.09</v>
      </c>
      <c r="J11" s="66">
        <f t="shared" si="1"/>
        <v>7509.28888888889</v>
      </c>
      <c r="K11" s="66">
        <f t="shared" si="2"/>
        <v>9849.06338742583</v>
      </c>
      <c r="L11" s="66">
        <v>1754019.69866667</v>
      </c>
      <c r="M11" s="54" t="s">
        <v>494</v>
      </c>
      <c r="N11" s="54" t="s">
        <v>495</v>
      </c>
      <c r="O11" s="54" t="s">
        <v>496</v>
      </c>
      <c r="P11" s="54" t="s">
        <v>497</v>
      </c>
    </row>
    <row r="12" ht="26" customHeight="1" spans="1:16">
      <c r="A12" s="54">
        <v>8</v>
      </c>
      <c r="B12" s="54" t="s">
        <v>490</v>
      </c>
      <c r="C12" s="57">
        <v>901</v>
      </c>
      <c r="D12" s="56" t="s">
        <v>504</v>
      </c>
      <c r="E12" s="58" t="s">
        <v>492</v>
      </c>
      <c r="F12" s="59" t="s">
        <v>493</v>
      </c>
      <c r="G12" s="60">
        <f t="shared" si="0"/>
        <v>233.58</v>
      </c>
      <c r="H12" s="61">
        <v>55.49</v>
      </c>
      <c r="I12" s="61">
        <v>178.09</v>
      </c>
      <c r="J12" s="66">
        <f t="shared" si="1"/>
        <v>7531.51111111111</v>
      </c>
      <c r="K12" s="66">
        <f t="shared" si="2"/>
        <v>9878.20969921575</v>
      </c>
      <c r="L12" s="66">
        <v>1759210.36533333</v>
      </c>
      <c r="M12" s="54" t="s">
        <v>494</v>
      </c>
      <c r="N12" s="54" t="s">
        <v>495</v>
      </c>
      <c r="O12" s="54" t="s">
        <v>496</v>
      </c>
      <c r="P12" s="54" t="s">
        <v>497</v>
      </c>
    </row>
    <row r="13" ht="26" customHeight="1" spans="1:16">
      <c r="A13" s="54">
        <v>9</v>
      </c>
      <c r="B13" s="54" t="s">
        <v>490</v>
      </c>
      <c r="C13" s="57">
        <v>1001</v>
      </c>
      <c r="D13" s="56" t="s">
        <v>505</v>
      </c>
      <c r="E13" s="58" t="s">
        <v>492</v>
      </c>
      <c r="F13" s="59" t="s">
        <v>493</v>
      </c>
      <c r="G13" s="60">
        <f t="shared" si="0"/>
        <v>233.58</v>
      </c>
      <c r="H13" s="61">
        <v>55.49</v>
      </c>
      <c r="I13" s="61">
        <v>178.09</v>
      </c>
      <c r="J13" s="66">
        <f t="shared" si="1"/>
        <v>7553.73333333333</v>
      </c>
      <c r="K13" s="66">
        <f t="shared" si="2"/>
        <v>9907.35601100567</v>
      </c>
      <c r="L13" s="66">
        <v>1764401.032</v>
      </c>
      <c r="M13" s="54" t="s">
        <v>494</v>
      </c>
      <c r="N13" s="54" t="s">
        <v>495</v>
      </c>
      <c r="O13" s="54" t="s">
        <v>496</v>
      </c>
      <c r="P13" s="54" t="s">
        <v>497</v>
      </c>
    </row>
    <row r="14" ht="26" customHeight="1" spans="1:16">
      <c r="A14" s="54">
        <v>10</v>
      </c>
      <c r="B14" s="54" t="s">
        <v>490</v>
      </c>
      <c r="C14" s="57">
        <v>1101</v>
      </c>
      <c r="D14" s="56" t="s">
        <v>506</v>
      </c>
      <c r="E14" s="58" t="s">
        <v>492</v>
      </c>
      <c r="F14" s="59" t="s">
        <v>493</v>
      </c>
      <c r="G14" s="60">
        <f t="shared" si="0"/>
        <v>233.58</v>
      </c>
      <c r="H14" s="61">
        <v>55.49</v>
      </c>
      <c r="I14" s="61">
        <v>178.09</v>
      </c>
      <c r="J14" s="66">
        <f t="shared" si="1"/>
        <v>7575.95555555556</v>
      </c>
      <c r="K14" s="66">
        <f t="shared" si="2"/>
        <v>9936.50232279559</v>
      </c>
      <c r="L14" s="66">
        <v>1769591.69866667</v>
      </c>
      <c r="M14" s="54" t="s">
        <v>494</v>
      </c>
      <c r="N14" s="54" t="s">
        <v>495</v>
      </c>
      <c r="O14" s="54" t="s">
        <v>496</v>
      </c>
      <c r="P14" s="54" t="s">
        <v>497</v>
      </c>
    </row>
    <row r="15" ht="26" customHeight="1" spans="1:16">
      <c r="A15" s="54">
        <v>11</v>
      </c>
      <c r="B15" s="54" t="s">
        <v>490</v>
      </c>
      <c r="C15" s="57">
        <v>1201</v>
      </c>
      <c r="D15" s="56" t="s">
        <v>507</v>
      </c>
      <c r="E15" s="58" t="s">
        <v>492</v>
      </c>
      <c r="F15" s="59" t="s">
        <v>493</v>
      </c>
      <c r="G15" s="60">
        <f t="shared" si="0"/>
        <v>233.58</v>
      </c>
      <c r="H15" s="61">
        <v>55.49</v>
      </c>
      <c r="I15" s="61">
        <v>178.09</v>
      </c>
      <c r="J15" s="66">
        <f t="shared" si="1"/>
        <v>7598.17777777778</v>
      </c>
      <c r="K15" s="66">
        <f t="shared" si="2"/>
        <v>9965.64863458551</v>
      </c>
      <c r="L15" s="66">
        <v>1774782.36533333</v>
      </c>
      <c r="M15" s="54" t="s">
        <v>494</v>
      </c>
      <c r="N15" s="54" t="s">
        <v>495</v>
      </c>
      <c r="O15" s="54" t="s">
        <v>496</v>
      </c>
      <c r="P15" s="54" t="s">
        <v>497</v>
      </c>
    </row>
    <row r="16" ht="26" customHeight="1" spans="1:16">
      <c r="A16" s="54">
        <v>12</v>
      </c>
      <c r="B16" s="54" t="s">
        <v>490</v>
      </c>
      <c r="C16" s="57">
        <v>1301</v>
      </c>
      <c r="D16" s="56" t="s">
        <v>508</v>
      </c>
      <c r="E16" s="58" t="s">
        <v>492</v>
      </c>
      <c r="F16" s="59" t="s">
        <v>493</v>
      </c>
      <c r="G16" s="60">
        <f t="shared" si="0"/>
        <v>233.58</v>
      </c>
      <c r="H16" s="61">
        <v>55.49</v>
      </c>
      <c r="I16" s="61">
        <v>178.09</v>
      </c>
      <c r="J16" s="66">
        <f t="shared" si="1"/>
        <v>7620.4</v>
      </c>
      <c r="K16" s="66">
        <f t="shared" si="2"/>
        <v>9994.79494637543</v>
      </c>
      <c r="L16" s="66">
        <v>1779973.032</v>
      </c>
      <c r="M16" s="54" t="s">
        <v>494</v>
      </c>
      <c r="N16" s="54" t="s">
        <v>495</v>
      </c>
      <c r="O16" s="54" t="s">
        <v>496</v>
      </c>
      <c r="P16" s="54" t="s">
        <v>497</v>
      </c>
    </row>
    <row r="17" ht="26" customHeight="1" spans="1:16">
      <c r="A17" s="54">
        <v>13</v>
      </c>
      <c r="B17" s="54" t="s">
        <v>490</v>
      </c>
      <c r="C17" s="57" t="s">
        <v>509</v>
      </c>
      <c r="D17" s="56" t="s">
        <v>510</v>
      </c>
      <c r="E17" s="58" t="s">
        <v>492</v>
      </c>
      <c r="F17" s="59" t="s">
        <v>493</v>
      </c>
      <c r="G17" s="60">
        <f t="shared" si="0"/>
        <v>233.58</v>
      </c>
      <c r="H17" s="61">
        <v>55.49</v>
      </c>
      <c r="I17" s="61">
        <v>178.09</v>
      </c>
      <c r="J17" s="66">
        <f t="shared" si="1"/>
        <v>7531.51111111111</v>
      </c>
      <c r="K17" s="66">
        <f t="shared" si="2"/>
        <v>9878.20969921575</v>
      </c>
      <c r="L17" s="66">
        <v>1759210.36533333</v>
      </c>
      <c r="M17" s="54" t="s">
        <v>494</v>
      </c>
      <c r="N17" s="54" t="s">
        <v>495</v>
      </c>
      <c r="O17" s="54" t="s">
        <v>496</v>
      </c>
      <c r="P17" s="54" t="s">
        <v>497</v>
      </c>
    </row>
    <row r="18" ht="26" customHeight="1" spans="1:16">
      <c r="A18" s="54">
        <v>14</v>
      </c>
      <c r="B18" s="54" t="s">
        <v>490</v>
      </c>
      <c r="C18" s="57">
        <v>1501</v>
      </c>
      <c r="D18" s="56" t="s">
        <v>511</v>
      </c>
      <c r="E18" s="58" t="s">
        <v>492</v>
      </c>
      <c r="F18" s="59" t="s">
        <v>493</v>
      </c>
      <c r="G18" s="60">
        <f t="shared" si="0"/>
        <v>233.58</v>
      </c>
      <c r="H18" s="61">
        <v>55.49</v>
      </c>
      <c r="I18" s="61">
        <v>178.09</v>
      </c>
      <c r="J18" s="66">
        <f t="shared" si="1"/>
        <v>7687.06666666667</v>
      </c>
      <c r="K18" s="66">
        <f t="shared" si="2"/>
        <v>10082.2338817452</v>
      </c>
      <c r="L18" s="66">
        <v>1795545.032</v>
      </c>
      <c r="M18" s="54" t="s">
        <v>494</v>
      </c>
      <c r="N18" s="54" t="s">
        <v>495</v>
      </c>
      <c r="O18" s="54" t="s">
        <v>496</v>
      </c>
      <c r="P18" s="54" t="s">
        <v>497</v>
      </c>
    </row>
    <row r="19" ht="26" customHeight="1" spans="1:16">
      <c r="A19" s="54">
        <v>15</v>
      </c>
      <c r="B19" s="54" t="s">
        <v>490</v>
      </c>
      <c r="C19" s="57">
        <v>1601</v>
      </c>
      <c r="D19" s="56" t="s">
        <v>512</v>
      </c>
      <c r="E19" s="58" t="s">
        <v>492</v>
      </c>
      <c r="F19" s="59" t="s">
        <v>493</v>
      </c>
      <c r="G19" s="60">
        <f t="shared" si="0"/>
        <v>233.58</v>
      </c>
      <c r="H19" s="61">
        <v>55.49</v>
      </c>
      <c r="I19" s="61">
        <v>178.09</v>
      </c>
      <c r="J19" s="66">
        <f t="shared" si="1"/>
        <v>7731.51111111111</v>
      </c>
      <c r="K19" s="66">
        <f t="shared" si="2"/>
        <v>10140.526505325</v>
      </c>
      <c r="L19" s="66">
        <v>1805926.36533333</v>
      </c>
      <c r="M19" s="54" t="s">
        <v>494</v>
      </c>
      <c r="N19" s="54" t="s">
        <v>495</v>
      </c>
      <c r="O19" s="54" t="s">
        <v>496</v>
      </c>
      <c r="P19" s="54" t="s">
        <v>497</v>
      </c>
    </row>
    <row r="20" ht="26" customHeight="1" spans="1:16">
      <c r="A20" s="54">
        <v>16</v>
      </c>
      <c r="B20" s="54" t="s">
        <v>490</v>
      </c>
      <c r="C20" s="57">
        <v>1701</v>
      </c>
      <c r="D20" s="56" t="s">
        <v>513</v>
      </c>
      <c r="E20" s="58" t="s">
        <v>492</v>
      </c>
      <c r="F20" s="59" t="s">
        <v>493</v>
      </c>
      <c r="G20" s="60">
        <f t="shared" si="0"/>
        <v>233.58</v>
      </c>
      <c r="H20" s="61">
        <v>55.49</v>
      </c>
      <c r="I20" s="61">
        <v>178.09</v>
      </c>
      <c r="J20" s="66">
        <f t="shared" si="1"/>
        <v>7775.95555555556</v>
      </c>
      <c r="K20" s="66">
        <f t="shared" si="2"/>
        <v>10198.8191289049</v>
      </c>
      <c r="L20" s="66">
        <v>1816307.69866667</v>
      </c>
      <c r="M20" s="54" t="s">
        <v>494</v>
      </c>
      <c r="N20" s="54" t="s">
        <v>495</v>
      </c>
      <c r="O20" s="54" t="s">
        <v>496</v>
      </c>
      <c r="P20" s="54" t="s">
        <v>497</v>
      </c>
    </row>
    <row r="21" ht="26" customHeight="1" spans="1:16">
      <c r="A21" s="54">
        <v>17</v>
      </c>
      <c r="B21" s="54" t="s">
        <v>490</v>
      </c>
      <c r="C21" s="57" t="s">
        <v>514</v>
      </c>
      <c r="D21" s="56" t="s">
        <v>515</v>
      </c>
      <c r="E21" s="58" t="s">
        <v>492</v>
      </c>
      <c r="F21" s="59" t="s">
        <v>493</v>
      </c>
      <c r="G21" s="60">
        <f t="shared" si="0"/>
        <v>233.58</v>
      </c>
      <c r="H21" s="61">
        <v>55.49</v>
      </c>
      <c r="I21" s="61">
        <v>178.09</v>
      </c>
      <c r="J21" s="66">
        <f t="shared" si="1"/>
        <v>7709.28888888889</v>
      </c>
      <c r="K21" s="66">
        <f t="shared" si="2"/>
        <v>10111.3801935351</v>
      </c>
      <c r="L21" s="66">
        <v>1800735.69866667</v>
      </c>
      <c r="M21" s="54" t="s">
        <v>494</v>
      </c>
      <c r="N21" s="54" t="s">
        <v>495</v>
      </c>
      <c r="O21" s="54" t="s">
        <v>496</v>
      </c>
      <c r="P21" s="54" t="s">
        <v>497</v>
      </c>
    </row>
    <row r="22" ht="26" customHeight="1" spans="1:16">
      <c r="A22" s="54">
        <v>18</v>
      </c>
      <c r="B22" s="54" t="s">
        <v>490</v>
      </c>
      <c r="C22" s="57">
        <v>1901</v>
      </c>
      <c r="D22" s="56" t="s">
        <v>516</v>
      </c>
      <c r="E22" s="58" t="s">
        <v>492</v>
      </c>
      <c r="F22" s="59" t="s">
        <v>493</v>
      </c>
      <c r="G22" s="60">
        <f t="shared" si="0"/>
        <v>233.58</v>
      </c>
      <c r="H22" s="61">
        <v>55.49</v>
      </c>
      <c r="I22" s="61">
        <v>178.09</v>
      </c>
      <c r="J22" s="66">
        <f t="shared" si="1"/>
        <v>8198.17777777778</v>
      </c>
      <c r="K22" s="66">
        <f t="shared" si="2"/>
        <v>10752.5990529133</v>
      </c>
      <c r="L22" s="66">
        <v>1914930.36533333</v>
      </c>
      <c r="M22" s="54" t="s">
        <v>494</v>
      </c>
      <c r="N22" s="54" t="s">
        <v>495</v>
      </c>
      <c r="O22" s="54" t="s">
        <v>496</v>
      </c>
      <c r="P22" s="54" t="s">
        <v>497</v>
      </c>
    </row>
    <row r="23" ht="26" customHeight="1" spans="1:16">
      <c r="A23" s="54">
        <v>19</v>
      </c>
      <c r="B23" s="54" t="s">
        <v>490</v>
      </c>
      <c r="C23" s="57">
        <v>2001</v>
      </c>
      <c r="D23" s="56" t="s">
        <v>517</v>
      </c>
      <c r="E23" s="58" t="s">
        <v>492</v>
      </c>
      <c r="F23" s="59" t="s">
        <v>493</v>
      </c>
      <c r="G23" s="60">
        <f t="shared" si="0"/>
        <v>233.58</v>
      </c>
      <c r="H23" s="61">
        <v>55.49</v>
      </c>
      <c r="I23" s="61">
        <v>178.09</v>
      </c>
      <c r="J23" s="66">
        <f t="shared" si="1"/>
        <v>8242.62222222222</v>
      </c>
      <c r="K23" s="66">
        <f t="shared" si="2"/>
        <v>10810.8916764932</v>
      </c>
      <c r="L23" s="66">
        <v>1925311.69866667</v>
      </c>
      <c r="M23" s="54" t="s">
        <v>494</v>
      </c>
      <c r="N23" s="54" t="s">
        <v>495</v>
      </c>
      <c r="O23" s="54" t="s">
        <v>496</v>
      </c>
      <c r="P23" s="54" t="s">
        <v>497</v>
      </c>
    </row>
    <row r="24" ht="26" customHeight="1" spans="1:16">
      <c r="A24" s="54">
        <v>20</v>
      </c>
      <c r="B24" s="54" t="s">
        <v>490</v>
      </c>
      <c r="C24" s="57">
        <v>2101</v>
      </c>
      <c r="D24" s="56" t="s">
        <v>518</v>
      </c>
      <c r="E24" s="58" t="s">
        <v>492</v>
      </c>
      <c r="F24" s="59" t="s">
        <v>493</v>
      </c>
      <c r="G24" s="60">
        <f t="shared" si="0"/>
        <v>891.93</v>
      </c>
      <c r="H24" s="61">
        <v>211.88</v>
      </c>
      <c r="I24" s="61">
        <v>680.05</v>
      </c>
      <c r="J24" s="66">
        <f t="shared" si="1"/>
        <v>7909.28909468481</v>
      </c>
      <c r="K24" s="66">
        <f t="shared" si="2"/>
        <v>10373.5493305231</v>
      </c>
      <c r="L24" s="66">
        <v>7054532.22222222</v>
      </c>
      <c r="M24" s="54" t="s">
        <v>494</v>
      </c>
      <c r="N24" s="54" t="s">
        <v>495</v>
      </c>
      <c r="O24" s="54" t="s">
        <v>496</v>
      </c>
      <c r="P24" s="54" t="s">
        <v>497</v>
      </c>
    </row>
    <row r="25" ht="26" customHeight="1" spans="1:16">
      <c r="A25" s="54">
        <v>21</v>
      </c>
      <c r="B25" s="54" t="s">
        <v>490</v>
      </c>
      <c r="C25" s="57">
        <v>202</v>
      </c>
      <c r="D25" s="56">
        <v>2</v>
      </c>
      <c r="E25" s="58" t="s">
        <v>492</v>
      </c>
      <c r="F25" s="59" t="s">
        <v>493</v>
      </c>
      <c r="G25" s="60">
        <f t="shared" si="0"/>
        <v>256.03</v>
      </c>
      <c r="H25" s="61">
        <v>60.82</v>
      </c>
      <c r="I25" s="61">
        <v>195.21</v>
      </c>
      <c r="J25" s="66">
        <f t="shared" si="1"/>
        <v>8188.92534642208</v>
      </c>
      <c r="K25" s="66">
        <f t="shared" si="2"/>
        <v>10740.2825492774</v>
      </c>
      <c r="L25" s="66">
        <v>2096610.55644444</v>
      </c>
      <c r="M25" s="54" t="s">
        <v>494</v>
      </c>
      <c r="N25" s="54" t="s">
        <v>495</v>
      </c>
      <c r="O25" s="54" t="s">
        <v>496</v>
      </c>
      <c r="P25" s="54" t="s">
        <v>497</v>
      </c>
    </row>
    <row r="26" ht="26" customHeight="1" spans="1:16">
      <c r="A26" s="54">
        <v>22</v>
      </c>
      <c r="B26" s="54" t="s">
        <v>490</v>
      </c>
      <c r="C26" s="57">
        <v>302</v>
      </c>
      <c r="D26" s="56">
        <v>3</v>
      </c>
      <c r="E26" s="58" t="s">
        <v>492</v>
      </c>
      <c r="F26" s="59" t="s">
        <v>493</v>
      </c>
      <c r="G26" s="60">
        <f t="shared" si="0"/>
        <v>256.03</v>
      </c>
      <c r="H26" s="61">
        <v>60.82</v>
      </c>
      <c r="I26" s="61">
        <v>195.21</v>
      </c>
      <c r="J26" s="66">
        <f t="shared" si="1"/>
        <v>7601.51111111111</v>
      </c>
      <c r="K26" s="66">
        <f t="shared" si="2"/>
        <v>9969.8524142092</v>
      </c>
      <c r="L26" s="66">
        <v>1946214.88977778</v>
      </c>
      <c r="M26" s="54" t="s">
        <v>494</v>
      </c>
      <c r="N26" s="54" t="s">
        <v>495</v>
      </c>
      <c r="O26" s="54" t="s">
        <v>496</v>
      </c>
      <c r="P26" s="54" t="s">
        <v>497</v>
      </c>
    </row>
    <row r="27" ht="26" customHeight="1" spans="1:16">
      <c r="A27" s="54">
        <v>23</v>
      </c>
      <c r="B27" s="54" t="s">
        <v>490</v>
      </c>
      <c r="C27" s="57" t="s">
        <v>519</v>
      </c>
      <c r="D27" s="56">
        <v>4</v>
      </c>
      <c r="E27" s="58" t="s">
        <v>492</v>
      </c>
      <c r="F27" s="59" t="s">
        <v>493</v>
      </c>
      <c r="G27" s="60">
        <f t="shared" si="0"/>
        <v>256.03</v>
      </c>
      <c r="H27" s="61">
        <v>60.82</v>
      </c>
      <c r="I27" s="61">
        <v>195.21</v>
      </c>
      <c r="J27" s="66">
        <f t="shared" si="1"/>
        <v>7523.73333333333</v>
      </c>
      <c r="K27" s="66">
        <f t="shared" si="2"/>
        <v>9867.84204361115</v>
      </c>
      <c r="L27" s="66">
        <v>1926301.44533333</v>
      </c>
      <c r="M27" s="54" t="s">
        <v>494</v>
      </c>
      <c r="N27" s="54" t="s">
        <v>495</v>
      </c>
      <c r="O27" s="54" t="s">
        <v>496</v>
      </c>
      <c r="P27" s="54" t="s">
        <v>497</v>
      </c>
    </row>
    <row r="28" ht="26" customHeight="1" spans="1:16">
      <c r="A28" s="54">
        <v>24</v>
      </c>
      <c r="B28" s="54" t="s">
        <v>490</v>
      </c>
      <c r="C28" s="57">
        <v>502</v>
      </c>
      <c r="D28" s="56">
        <v>5</v>
      </c>
      <c r="E28" s="58" t="s">
        <v>492</v>
      </c>
      <c r="F28" s="59" t="s">
        <v>493</v>
      </c>
      <c r="G28" s="60">
        <f t="shared" si="0"/>
        <v>256.03</v>
      </c>
      <c r="H28" s="61">
        <v>60.82</v>
      </c>
      <c r="I28" s="61">
        <v>195.21</v>
      </c>
      <c r="J28" s="66">
        <f t="shared" si="1"/>
        <v>7668.17777777778</v>
      </c>
      <c r="K28" s="66">
        <f t="shared" si="2"/>
        <v>10057.2898747218</v>
      </c>
      <c r="L28" s="66">
        <v>1963283.55644444</v>
      </c>
      <c r="M28" s="54" t="s">
        <v>494</v>
      </c>
      <c r="N28" s="54" t="s">
        <v>495</v>
      </c>
      <c r="O28" s="54" t="s">
        <v>496</v>
      </c>
      <c r="P28" s="54" t="s">
        <v>497</v>
      </c>
    </row>
    <row r="29" ht="26" customHeight="1" spans="1:16">
      <c r="A29" s="54">
        <v>25</v>
      </c>
      <c r="B29" s="54" t="s">
        <v>490</v>
      </c>
      <c r="C29" s="57">
        <v>602</v>
      </c>
      <c r="D29" s="56">
        <v>6</v>
      </c>
      <c r="E29" s="58" t="s">
        <v>492</v>
      </c>
      <c r="F29" s="59" t="s">
        <v>493</v>
      </c>
      <c r="G29" s="60">
        <f t="shared" si="0"/>
        <v>256.03</v>
      </c>
      <c r="H29" s="61">
        <v>60.82</v>
      </c>
      <c r="I29" s="61">
        <v>195.21</v>
      </c>
      <c r="J29" s="66">
        <f t="shared" si="1"/>
        <v>7701.51111111111</v>
      </c>
      <c r="K29" s="66">
        <f t="shared" si="2"/>
        <v>10101.0086049781</v>
      </c>
      <c r="L29" s="66">
        <v>1971817.88977778</v>
      </c>
      <c r="M29" s="54" t="s">
        <v>494</v>
      </c>
      <c r="N29" s="54" t="s">
        <v>495</v>
      </c>
      <c r="O29" s="54" t="s">
        <v>496</v>
      </c>
      <c r="P29" s="54" t="s">
        <v>497</v>
      </c>
    </row>
    <row r="30" ht="26" customHeight="1" spans="1:16">
      <c r="A30" s="54">
        <v>26</v>
      </c>
      <c r="B30" s="54" t="s">
        <v>490</v>
      </c>
      <c r="C30" s="57">
        <v>702</v>
      </c>
      <c r="D30" s="56">
        <v>7</v>
      </c>
      <c r="E30" s="58" t="s">
        <v>492</v>
      </c>
      <c r="F30" s="59" t="s">
        <v>493</v>
      </c>
      <c r="G30" s="60">
        <f t="shared" si="0"/>
        <v>256.03</v>
      </c>
      <c r="H30" s="61">
        <v>60.82</v>
      </c>
      <c r="I30" s="61">
        <v>195.21</v>
      </c>
      <c r="J30" s="66">
        <f t="shared" si="1"/>
        <v>7734.84444444444</v>
      </c>
      <c r="K30" s="66">
        <f t="shared" si="2"/>
        <v>10144.7273352344</v>
      </c>
      <c r="L30" s="66">
        <v>1980352.22311111</v>
      </c>
      <c r="M30" s="54" t="s">
        <v>494</v>
      </c>
      <c r="N30" s="54" t="s">
        <v>495</v>
      </c>
      <c r="O30" s="54" t="s">
        <v>496</v>
      </c>
      <c r="P30" s="54" t="s">
        <v>497</v>
      </c>
    </row>
    <row r="31" ht="26" customHeight="1" spans="1:16">
      <c r="A31" s="54">
        <v>27</v>
      </c>
      <c r="B31" s="54" t="s">
        <v>490</v>
      </c>
      <c r="C31" s="57">
        <v>802</v>
      </c>
      <c r="D31" s="56">
        <v>8</v>
      </c>
      <c r="E31" s="58" t="s">
        <v>492</v>
      </c>
      <c r="F31" s="59" t="s">
        <v>493</v>
      </c>
      <c r="G31" s="60">
        <f t="shared" si="0"/>
        <v>256.03</v>
      </c>
      <c r="H31" s="61">
        <v>60.82</v>
      </c>
      <c r="I31" s="61">
        <v>195.21</v>
      </c>
      <c r="J31" s="66">
        <f t="shared" si="1"/>
        <v>7757.06666666666</v>
      </c>
      <c r="K31" s="66">
        <f t="shared" si="2"/>
        <v>10173.8731554053</v>
      </c>
      <c r="L31" s="66">
        <v>1986041.77866667</v>
      </c>
      <c r="M31" s="54" t="s">
        <v>494</v>
      </c>
      <c r="N31" s="54" t="s">
        <v>495</v>
      </c>
      <c r="O31" s="54" t="s">
        <v>496</v>
      </c>
      <c r="P31" s="54" t="s">
        <v>497</v>
      </c>
    </row>
    <row r="32" ht="26" customHeight="1" spans="1:16">
      <c r="A32" s="54">
        <v>28</v>
      </c>
      <c r="B32" s="54" t="s">
        <v>490</v>
      </c>
      <c r="C32" s="57">
        <v>902</v>
      </c>
      <c r="D32" s="56">
        <v>9</v>
      </c>
      <c r="E32" s="58" t="s">
        <v>492</v>
      </c>
      <c r="F32" s="59" t="s">
        <v>493</v>
      </c>
      <c r="G32" s="60">
        <f t="shared" si="0"/>
        <v>256.03</v>
      </c>
      <c r="H32" s="61">
        <v>60.82</v>
      </c>
      <c r="I32" s="61">
        <v>195.21</v>
      </c>
      <c r="J32" s="66">
        <f t="shared" si="1"/>
        <v>7779.28888888889</v>
      </c>
      <c r="K32" s="66">
        <f t="shared" si="2"/>
        <v>10203.0189755762</v>
      </c>
      <c r="L32" s="66">
        <v>1991731.33422222</v>
      </c>
      <c r="M32" s="54" t="s">
        <v>494</v>
      </c>
      <c r="N32" s="54" t="s">
        <v>495</v>
      </c>
      <c r="O32" s="54" t="s">
        <v>496</v>
      </c>
      <c r="P32" s="54" t="s">
        <v>497</v>
      </c>
    </row>
    <row r="33" ht="26" customHeight="1" spans="1:16">
      <c r="A33" s="54">
        <v>29</v>
      </c>
      <c r="B33" s="54" t="s">
        <v>490</v>
      </c>
      <c r="C33" s="57">
        <v>1002</v>
      </c>
      <c r="D33" s="56">
        <v>10</v>
      </c>
      <c r="E33" s="58" t="s">
        <v>492</v>
      </c>
      <c r="F33" s="59" t="s">
        <v>493</v>
      </c>
      <c r="G33" s="60">
        <f t="shared" si="0"/>
        <v>256.03</v>
      </c>
      <c r="H33" s="61">
        <v>60.82</v>
      </c>
      <c r="I33" s="61">
        <v>195.21</v>
      </c>
      <c r="J33" s="66">
        <f t="shared" si="1"/>
        <v>7801.51111111111</v>
      </c>
      <c r="K33" s="66">
        <f t="shared" si="2"/>
        <v>10232.164795747</v>
      </c>
      <c r="L33" s="66">
        <v>1997420.88977778</v>
      </c>
      <c r="M33" s="54" t="s">
        <v>494</v>
      </c>
      <c r="N33" s="54" t="s">
        <v>495</v>
      </c>
      <c r="O33" s="54" t="s">
        <v>496</v>
      </c>
      <c r="P33" s="54" t="s">
        <v>497</v>
      </c>
    </row>
    <row r="34" ht="26" customHeight="1" spans="1:16">
      <c r="A34" s="54">
        <v>30</v>
      </c>
      <c r="B34" s="54" t="s">
        <v>490</v>
      </c>
      <c r="C34" s="57">
        <v>1102</v>
      </c>
      <c r="D34" s="56">
        <v>11</v>
      </c>
      <c r="E34" s="58" t="s">
        <v>492</v>
      </c>
      <c r="F34" s="59" t="s">
        <v>493</v>
      </c>
      <c r="G34" s="60">
        <f t="shared" si="0"/>
        <v>256.03</v>
      </c>
      <c r="H34" s="61">
        <v>60.82</v>
      </c>
      <c r="I34" s="61">
        <v>195.21</v>
      </c>
      <c r="J34" s="66">
        <f t="shared" si="1"/>
        <v>7823.73333333333</v>
      </c>
      <c r="K34" s="66">
        <f t="shared" si="2"/>
        <v>10261.3106159179</v>
      </c>
      <c r="L34" s="66">
        <v>2003110.44533333</v>
      </c>
      <c r="M34" s="54" t="s">
        <v>494</v>
      </c>
      <c r="N34" s="54" t="s">
        <v>495</v>
      </c>
      <c r="O34" s="54" t="s">
        <v>496</v>
      </c>
      <c r="P34" s="54" t="s">
        <v>497</v>
      </c>
    </row>
    <row r="35" ht="26" customHeight="1" spans="1:16">
      <c r="A35" s="54">
        <v>31</v>
      </c>
      <c r="B35" s="54" t="s">
        <v>490</v>
      </c>
      <c r="C35" s="57">
        <v>1202</v>
      </c>
      <c r="D35" s="56">
        <v>12</v>
      </c>
      <c r="E35" s="58" t="s">
        <v>492</v>
      </c>
      <c r="F35" s="59" t="s">
        <v>493</v>
      </c>
      <c r="G35" s="60">
        <f t="shared" si="0"/>
        <v>256.03</v>
      </c>
      <c r="H35" s="61">
        <v>60.82</v>
      </c>
      <c r="I35" s="61">
        <v>195.21</v>
      </c>
      <c r="J35" s="66">
        <f t="shared" si="1"/>
        <v>7845.95555555556</v>
      </c>
      <c r="K35" s="66">
        <f t="shared" si="2"/>
        <v>10290.4564360888</v>
      </c>
      <c r="L35" s="66">
        <v>2008800.00088889</v>
      </c>
      <c r="M35" s="54" t="s">
        <v>494</v>
      </c>
      <c r="N35" s="54" t="s">
        <v>495</v>
      </c>
      <c r="O35" s="54" t="s">
        <v>496</v>
      </c>
      <c r="P35" s="54" t="s">
        <v>497</v>
      </c>
    </row>
    <row r="36" ht="26" customHeight="1" spans="1:16">
      <c r="A36" s="54">
        <v>32</v>
      </c>
      <c r="B36" s="54" t="s">
        <v>490</v>
      </c>
      <c r="C36" s="57">
        <v>1302</v>
      </c>
      <c r="D36" s="56">
        <v>13</v>
      </c>
      <c r="E36" s="58" t="s">
        <v>492</v>
      </c>
      <c r="F36" s="59" t="s">
        <v>493</v>
      </c>
      <c r="G36" s="60">
        <f t="shared" si="0"/>
        <v>256.03</v>
      </c>
      <c r="H36" s="61">
        <v>60.82</v>
      </c>
      <c r="I36" s="61">
        <v>195.21</v>
      </c>
      <c r="J36" s="66">
        <f t="shared" si="1"/>
        <v>7868.17777777778</v>
      </c>
      <c r="K36" s="66">
        <f t="shared" si="2"/>
        <v>10319.6022562596</v>
      </c>
      <c r="L36" s="66">
        <v>2014489.55644444</v>
      </c>
      <c r="M36" s="54" t="s">
        <v>494</v>
      </c>
      <c r="N36" s="54" t="s">
        <v>495</v>
      </c>
      <c r="O36" s="54" t="s">
        <v>496</v>
      </c>
      <c r="P36" s="54" t="s">
        <v>497</v>
      </c>
    </row>
    <row r="37" ht="26" customHeight="1" spans="1:16">
      <c r="A37" s="54">
        <v>33</v>
      </c>
      <c r="B37" s="54" t="s">
        <v>490</v>
      </c>
      <c r="C37" s="57" t="s">
        <v>520</v>
      </c>
      <c r="D37" s="56">
        <v>14</v>
      </c>
      <c r="E37" s="58" t="s">
        <v>492</v>
      </c>
      <c r="F37" s="59" t="s">
        <v>493</v>
      </c>
      <c r="G37" s="60">
        <f t="shared" si="0"/>
        <v>256.03</v>
      </c>
      <c r="H37" s="61">
        <v>60.82</v>
      </c>
      <c r="I37" s="61">
        <v>195.21</v>
      </c>
      <c r="J37" s="66">
        <f t="shared" si="1"/>
        <v>7779.28888888889</v>
      </c>
      <c r="K37" s="66">
        <f t="shared" si="2"/>
        <v>10203.0189755762</v>
      </c>
      <c r="L37" s="66">
        <v>1991731.33422222</v>
      </c>
      <c r="M37" s="54" t="s">
        <v>494</v>
      </c>
      <c r="N37" s="54" t="s">
        <v>495</v>
      </c>
      <c r="O37" s="54" t="s">
        <v>496</v>
      </c>
      <c r="P37" s="54" t="s">
        <v>497</v>
      </c>
    </row>
    <row r="38" ht="26" customHeight="1" spans="1:16">
      <c r="A38" s="54">
        <v>34</v>
      </c>
      <c r="B38" s="54" t="s">
        <v>490</v>
      </c>
      <c r="C38" s="57">
        <v>1502</v>
      </c>
      <c r="D38" s="56">
        <v>15</v>
      </c>
      <c r="E38" s="58" t="s">
        <v>492</v>
      </c>
      <c r="F38" s="59" t="s">
        <v>493</v>
      </c>
      <c r="G38" s="60">
        <f t="shared" si="0"/>
        <v>256.03</v>
      </c>
      <c r="H38" s="61">
        <v>60.82</v>
      </c>
      <c r="I38" s="61">
        <v>195.21</v>
      </c>
      <c r="J38" s="66">
        <f t="shared" ref="J38:J69" si="3">L38/G38</f>
        <v>7934.84444444444</v>
      </c>
      <c r="K38" s="66">
        <f t="shared" ref="K38:K69" si="4">L38/I38</f>
        <v>10407.0397167722</v>
      </c>
      <c r="L38" s="66">
        <v>2031558.22311111</v>
      </c>
      <c r="M38" s="54" t="s">
        <v>494</v>
      </c>
      <c r="N38" s="54" t="s">
        <v>495</v>
      </c>
      <c r="O38" s="54" t="s">
        <v>496</v>
      </c>
      <c r="P38" s="54" t="s">
        <v>497</v>
      </c>
    </row>
    <row r="39" ht="26" customHeight="1" spans="1:16">
      <c r="A39" s="54">
        <v>35</v>
      </c>
      <c r="B39" s="54" t="s">
        <v>490</v>
      </c>
      <c r="C39" s="57">
        <v>1602</v>
      </c>
      <c r="D39" s="56">
        <v>16</v>
      </c>
      <c r="E39" s="58" t="s">
        <v>492</v>
      </c>
      <c r="F39" s="59" t="s">
        <v>493</v>
      </c>
      <c r="G39" s="60">
        <f t="shared" si="0"/>
        <v>256.03</v>
      </c>
      <c r="H39" s="61">
        <v>60.82</v>
      </c>
      <c r="I39" s="61">
        <v>195.21</v>
      </c>
      <c r="J39" s="66">
        <f t="shared" si="3"/>
        <v>7979.28888888889</v>
      </c>
      <c r="K39" s="66">
        <f t="shared" si="4"/>
        <v>10465.331357114</v>
      </c>
      <c r="L39" s="66">
        <v>2042937.33422222</v>
      </c>
      <c r="M39" s="54" t="s">
        <v>494</v>
      </c>
      <c r="N39" s="54" t="s">
        <v>495</v>
      </c>
      <c r="O39" s="54" t="s">
        <v>496</v>
      </c>
      <c r="P39" s="54" t="s">
        <v>497</v>
      </c>
    </row>
    <row r="40" ht="26" customHeight="1" spans="1:16">
      <c r="A40" s="54">
        <v>36</v>
      </c>
      <c r="B40" s="54" t="s">
        <v>490</v>
      </c>
      <c r="C40" s="57">
        <v>1702</v>
      </c>
      <c r="D40" s="56">
        <v>17</v>
      </c>
      <c r="E40" s="58" t="s">
        <v>492</v>
      </c>
      <c r="F40" s="59" t="s">
        <v>493</v>
      </c>
      <c r="G40" s="60">
        <f t="shared" si="0"/>
        <v>256.03</v>
      </c>
      <c r="H40" s="61">
        <v>60.82</v>
      </c>
      <c r="I40" s="61">
        <v>195.21</v>
      </c>
      <c r="J40" s="66">
        <f t="shared" si="3"/>
        <v>8023.73333333333</v>
      </c>
      <c r="K40" s="66">
        <f t="shared" si="4"/>
        <v>10523.6229974557</v>
      </c>
      <c r="L40" s="66">
        <v>2054316.44533333</v>
      </c>
      <c r="M40" s="54" t="s">
        <v>494</v>
      </c>
      <c r="N40" s="54" t="s">
        <v>495</v>
      </c>
      <c r="O40" s="54" t="s">
        <v>496</v>
      </c>
      <c r="P40" s="54" t="s">
        <v>497</v>
      </c>
    </row>
    <row r="41" ht="26" customHeight="1" spans="1:16">
      <c r="A41" s="54">
        <v>37</v>
      </c>
      <c r="B41" s="54" t="s">
        <v>490</v>
      </c>
      <c r="C41" s="57" t="s">
        <v>521</v>
      </c>
      <c r="D41" s="56">
        <v>18</v>
      </c>
      <c r="E41" s="58" t="s">
        <v>492</v>
      </c>
      <c r="F41" s="59" t="s">
        <v>493</v>
      </c>
      <c r="G41" s="60">
        <f t="shared" si="0"/>
        <v>256.03</v>
      </c>
      <c r="H41" s="61">
        <v>60.82</v>
      </c>
      <c r="I41" s="61">
        <v>195.21</v>
      </c>
      <c r="J41" s="66">
        <f t="shared" si="3"/>
        <v>7957.06666666667</v>
      </c>
      <c r="K41" s="66">
        <f t="shared" si="4"/>
        <v>10436.1855369431</v>
      </c>
      <c r="L41" s="66">
        <v>2037247.77866667</v>
      </c>
      <c r="M41" s="54" t="s">
        <v>494</v>
      </c>
      <c r="N41" s="54" t="s">
        <v>495</v>
      </c>
      <c r="O41" s="54" t="s">
        <v>496</v>
      </c>
      <c r="P41" s="54" t="s">
        <v>497</v>
      </c>
    </row>
    <row r="42" ht="26" customHeight="1" spans="1:16">
      <c r="A42" s="54">
        <v>38</v>
      </c>
      <c r="B42" s="54" t="s">
        <v>490</v>
      </c>
      <c r="C42" s="57">
        <v>1902</v>
      </c>
      <c r="D42" s="56">
        <v>19</v>
      </c>
      <c r="E42" s="58" t="s">
        <v>492</v>
      </c>
      <c r="F42" s="59" t="s">
        <v>493</v>
      </c>
      <c r="G42" s="60">
        <f t="shared" si="0"/>
        <v>256.03</v>
      </c>
      <c r="H42" s="61">
        <v>60.82</v>
      </c>
      <c r="I42" s="61">
        <v>195.21</v>
      </c>
      <c r="J42" s="66">
        <f t="shared" si="3"/>
        <v>8445.95555555555</v>
      </c>
      <c r="K42" s="66">
        <f t="shared" si="4"/>
        <v>11077.3935807023</v>
      </c>
      <c r="L42" s="66">
        <v>2162418.00088889</v>
      </c>
      <c r="M42" s="54" t="s">
        <v>494</v>
      </c>
      <c r="N42" s="54" t="s">
        <v>495</v>
      </c>
      <c r="O42" s="54" t="s">
        <v>496</v>
      </c>
      <c r="P42" s="54" t="s">
        <v>497</v>
      </c>
    </row>
    <row r="43" ht="26" customHeight="1" spans="1:16">
      <c r="A43" s="54">
        <v>39</v>
      </c>
      <c r="B43" s="54" t="s">
        <v>490</v>
      </c>
      <c r="C43" s="57">
        <v>2002</v>
      </c>
      <c r="D43" s="56">
        <v>20</v>
      </c>
      <c r="E43" s="58" t="s">
        <v>492</v>
      </c>
      <c r="F43" s="59" t="s">
        <v>493</v>
      </c>
      <c r="G43" s="60">
        <f t="shared" si="0"/>
        <v>256.03</v>
      </c>
      <c r="H43" s="61">
        <v>60.82</v>
      </c>
      <c r="I43" s="61">
        <v>195.21</v>
      </c>
      <c r="J43" s="66">
        <f t="shared" si="3"/>
        <v>8490.4</v>
      </c>
      <c r="K43" s="66">
        <f t="shared" si="4"/>
        <v>11135.685221044</v>
      </c>
      <c r="L43" s="66">
        <v>2173797.112</v>
      </c>
      <c r="M43" s="54" t="s">
        <v>494</v>
      </c>
      <c r="N43" s="54" t="s">
        <v>495</v>
      </c>
      <c r="O43" s="54" t="s">
        <v>496</v>
      </c>
      <c r="P43" s="54" t="s">
        <v>497</v>
      </c>
    </row>
    <row r="44" ht="26" customHeight="1" spans="1:16">
      <c r="A44" s="54">
        <v>81</v>
      </c>
      <c r="B44" s="54" t="s">
        <v>490</v>
      </c>
      <c r="C44" s="57" t="s">
        <v>522</v>
      </c>
      <c r="D44" s="56">
        <v>1</v>
      </c>
      <c r="E44" s="62" t="s">
        <v>523</v>
      </c>
      <c r="F44" s="59">
        <v>6.7</v>
      </c>
      <c r="G44" s="60">
        <f t="shared" si="0"/>
        <v>43.23</v>
      </c>
      <c r="H44" s="61">
        <v>4.11</v>
      </c>
      <c r="I44" s="61">
        <v>39.12</v>
      </c>
      <c r="J44" s="66">
        <f t="shared" si="3"/>
        <v>18333.3333333333</v>
      </c>
      <c r="K44" s="66">
        <f t="shared" si="4"/>
        <v>20259.4580777096</v>
      </c>
      <c r="L44" s="66">
        <v>792550</v>
      </c>
      <c r="M44" s="54" t="s">
        <v>494</v>
      </c>
      <c r="N44" s="54" t="s">
        <v>495</v>
      </c>
      <c r="O44" s="54" t="s">
        <v>496</v>
      </c>
      <c r="P44" s="54" t="s">
        <v>497</v>
      </c>
    </row>
    <row r="45" ht="26" customHeight="1" spans="1:16">
      <c r="A45" s="54">
        <v>82</v>
      </c>
      <c r="B45" s="54" t="s">
        <v>490</v>
      </c>
      <c r="C45" s="57" t="s">
        <v>524</v>
      </c>
      <c r="D45" s="56">
        <v>1</v>
      </c>
      <c r="E45" s="62" t="s">
        <v>523</v>
      </c>
      <c r="F45" s="59">
        <v>6.7</v>
      </c>
      <c r="G45" s="60">
        <f t="shared" si="0"/>
        <v>64.32</v>
      </c>
      <c r="H45" s="61">
        <v>6.12</v>
      </c>
      <c r="I45" s="61">
        <v>58.2</v>
      </c>
      <c r="J45" s="66">
        <f t="shared" si="3"/>
        <v>17777.7777777778</v>
      </c>
      <c r="K45" s="66">
        <f t="shared" si="4"/>
        <v>19647.193585338</v>
      </c>
      <c r="L45" s="66">
        <v>1143466.66666667</v>
      </c>
      <c r="M45" s="54" t="s">
        <v>494</v>
      </c>
      <c r="N45" s="54" t="s">
        <v>495</v>
      </c>
      <c r="O45" s="54" t="s">
        <v>496</v>
      </c>
      <c r="P45" s="54" t="s">
        <v>497</v>
      </c>
    </row>
    <row r="46" ht="26" customHeight="1" spans="1:16">
      <c r="A46" s="54">
        <v>83</v>
      </c>
      <c r="B46" s="54" t="s">
        <v>490</v>
      </c>
      <c r="C46" s="57" t="s">
        <v>525</v>
      </c>
      <c r="D46" s="56">
        <v>1</v>
      </c>
      <c r="E46" s="62" t="s">
        <v>523</v>
      </c>
      <c r="F46" s="59">
        <v>6.7</v>
      </c>
      <c r="G46" s="60">
        <f t="shared" si="0"/>
        <v>62.48</v>
      </c>
      <c r="H46" s="61">
        <v>5.94</v>
      </c>
      <c r="I46" s="61">
        <v>56.54</v>
      </c>
      <c r="J46" s="66">
        <f t="shared" si="3"/>
        <v>17777.7777777779</v>
      </c>
      <c r="K46" s="66">
        <f t="shared" si="4"/>
        <v>19645.4820579335</v>
      </c>
      <c r="L46" s="66">
        <v>1110755.55555556</v>
      </c>
      <c r="M46" s="54" t="s">
        <v>494</v>
      </c>
      <c r="N46" s="54" t="s">
        <v>495</v>
      </c>
      <c r="O46" s="54" t="s">
        <v>496</v>
      </c>
      <c r="P46" s="54" t="s">
        <v>497</v>
      </c>
    </row>
    <row r="47" ht="26" customHeight="1" spans="1:16">
      <c r="A47" s="54">
        <v>84</v>
      </c>
      <c r="B47" s="54" t="s">
        <v>490</v>
      </c>
      <c r="C47" s="57" t="s">
        <v>526</v>
      </c>
      <c r="D47" s="56">
        <v>1</v>
      </c>
      <c r="E47" s="62" t="s">
        <v>523</v>
      </c>
      <c r="F47" s="59">
        <v>6.7</v>
      </c>
      <c r="G47" s="60">
        <f t="shared" si="0"/>
        <v>62.54</v>
      </c>
      <c r="H47" s="61">
        <v>5.95</v>
      </c>
      <c r="I47" s="61">
        <v>56.59</v>
      </c>
      <c r="J47" s="66">
        <f t="shared" si="3"/>
        <v>17777.7777777777</v>
      </c>
      <c r="K47" s="66">
        <f t="shared" si="4"/>
        <v>19646.9733561092</v>
      </c>
      <c r="L47" s="66">
        <v>1111822.22222222</v>
      </c>
      <c r="M47" s="54" t="s">
        <v>494</v>
      </c>
      <c r="N47" s="54" t="s">
        <v>495</v>
      </c>
      <c r="O47" s="54" t="s">
        <v>496</v>
      </c>
      <c r="P47" s="54" t="s">
        <v>497</v>
      </c>
    </row>
    <row r="48" ht="26" customHeight="1" spans="1:16">
      <c r="A48" s="54">
        <v>85</v>
      </c>
      <c r="B48" s="54" t="s">
        <v>490</v>
      </c>
      <c r="C48" s="57" t="s">
        <v>527</v>
      </c>
      <c r="D48" s="56">
        <v>1</v>
      </c>
      <c r="E48" s="62" t="s">
        <v>523</v>
      </c>
      <c r="F48" s="59">
        <v>6.7</v>
      </c>
      <c r="G48" s="60">
        <f t="shared" si="0"/>
        <v>58.61</v>
      </c>
      <c r="H48" s="61">
        <v>5.58</v>
      </c>
      <c r="I48" s="61">
        <v>53.03</v>
      </c>
      <c r="J48" s="66">
        <f t="shared" si="3"/>
        <v>17777.7777777779</v>
      </c>
      <c r="K48" s="66">
        <f t="shared" si="4"/>
        <v>19648.4170385736</v>
      </c>
      <c r="L48" s="66">
        <v>1041955.55555556</v>
      </c>
      <c r="M48" s="54" t="s">
        <v>494</v>
      </c>
      <c r="N48" s="54" t="s">
        <v>495</v>
      </c>
      <c r="O48" s="54" t="s">
        <v>496</v>
      </c>
      <c r="P48" s="54" t="s">
        <v>497</v>
      </c>
    </row>
    <row r="49" ht="26" customHeight="1" spans="1:16">
      <c r="A49" s="54">
        <v>86</v>
      </c>
      <c r="B49" s="54" t="s">
        <v>490</v>
      </c>
      <c r="C49" s="57" t="s">
        <v>528</v>
      </c>
      <c r="D49" s="56">
        <v>1</v>
      </c>
      <c r="E49" s="62" t="s">
        <v>523</v>
      </c>
      <c r="F49" s="59">
        <v>6.7</v>
      </c>
      <c r="G49" s="60">
        <f t="shared" si="0"/>
        <v>59.26</v>
      </c>
      <c r="H49" s="61">
        <v>5.64</v>
      </c>
      <c r="I49" s="61">
        <v>53.62</v>
      </c>
      <c r="J49" s="66">
        <f t="shared" si="3"/>
        <v>17777.7777777778</v>
      </c>
      <c r="K49" s="66">
        <f t="shared" si="4"/>
        <v>19647.7268017738</v>
      </c>
      <c r="L49" s="66">
        <v>1053511.11111111</v>
      </c>
      <c r="M49" s="54" t="s">
        <v>494</v>
      </c>
      <c r="N49" s="54" t="s">
        <v>495</v>
      </c>
      <c r="O49" s="54" t="s">
        <v>496</v>
      </c>
      <c r="P49" s="54" t="s">
        <v>497</v>
      </c>
    </row>
    <row r="50" ht="26" customHeight="1" spans="1:16">
      <c r="A50" s="54">
        <v>87</v>
      </c>
      <c r="B50" s="54" t="s">
        <v>490</v>
      </c>
      <c r="C50" s="57" t="s">
        <v>529</v>
      </c>
      <c r="D50" s="56">
        <v>1</v>
      </c>
      <c r="E50" s="62" t="s">
        <v>523</v>
      </c>
      <c r="F50" s="59">
        <v>6.7</v>
      </c>
      <c r="G50" s="60">
        <f t="shared" si="0"/>
        <v>50.26</v>
      </c>
      <c r="H50" s="61">
        <v>4.78</v>
      </c>
      <c r="I50" s="61">
        <v>45.48</v>
      </c>
      <c r="J50" s="66">
        <f t="shared" si="3"/>
        <v>18666.6666666667</v>
      </c>
      <c r="K50" s="66">
        <f t="shared" si="4"/>
        <v>20628.5546760481</v>
      </c>
      <c r="L50" s="66">
        <v>938186.666666667</v>
      </c>
      <c r="M50" s="54" t="s">
        <v>494</v>
      </c>
      <c r="N50" s="54" t="s">
        <v>495</v>
      </c>
      <c r="O50" s="54" t="s">
        <v>496</v>
      </c>
      <c r="P50" s="54" t="s">
        <v>497</v>
      </c>
    </row>
    <row r="51" ht="26" customHeight="1" spans="1:16">
      <c r="A51" s="54">
        <v>88</v>
      </c>
      <c r="B51" s="54" t="s">
        <v>490</v>
      </c>
      <c r="C51" s="57" t="s">
        <v>530</v>
      </c>
      <c r="D51" s="56">
        <v>2</v>
      </c>
      <c r="E51" s="62" t="s">
        <v>523</v>
      </c>
      <c r="F51" s="59">
        <v>6.7</v>
      </c>
      <c r="G51" s="60">
        <f t="shared" si="0"/>
        <v>50.32</v>
      </c>
      <c r="H51" s="61">
        <v>4.79</v>
      </c>
      <c r="I51" s="61">
        <v>45.53</v>
      </c>
      <c r="J51" s="66">
        <f t="shared" si="3"/>
        <v>18666.6666666667</v>
      </c>
      <c r="K51" s="66">
        <f t="shared" si="4"/>
        <v>20630.5000366059</v>
      </c>
      <c r="L51" s="66">
        <v>939306.666666667</v>
      </c>
      <c r="M51" s="54" t="s">
        <v>494</v>
      </c>
      <c r="N51" s="54" t="s">
        <v>495</v>
      </c>
      <c r="O51" s="54" t="s">
        <v>496</v>
      </c>
      <c r="P51" s="54" t="s">
        <v>497</v>
      </c>
    </row>
    <row r="52" ht="26" customHeight="1" spans="1:16">
      <c r="A52" s="54">
        <v>89</v>
      </c>
      <c r="B52" s="54" t="s">
        <v>490</v>
      </c>
      <c r="C52" s="57" t="s">
        <v>531</v>
      </c>
      <c r="D52" s="56">
        <v>3</v>
      </c>
      <c r="E52" s="62" t="s">
        <v>523</v>
      </c>
      <c r="F52" s="59">
        <v>6.7</v>
      </c>
      <c r="G52" s="60">
        <f t="shared" si="0"/>
        <v>36.4</v>
      </c>
      <c r="H52" s="61">
        <v>3.46</v>
      </c>
      <c r="I52" s="61">
        <v>32.94</v>
      </c>
      <c r="J52" s="66">
        <f t="shared" si="3"/>
        <v>18666.6666666667</v>
      </c>
      <c r="K52" s="66">
        <f t="shared" si="4"/>
        <v>20627.4033596438</v>
      </c>
      <c r="L52" s="66">
        <v>679466.666666667</v>
      </c>
      <c r="M52" s="54" t="s">
        <v>494</v>
      </c>
      <c r="N52" s="54" t="s">
        <v>495</v>
      </c>
      <c r="O52" s="54" t="s">
        <v>496</v>
      </c>
      <c r="P52" s="54" t="s">
        <v>497</v>
      </c>
    </row>
    <row r="53" ht="26" customHeight="1" spans="1:16">
      <c r="A53" s="54">
        <v>90</v>
      </c>
      <c r="B53" s="54" t="s">
        <v>490</v>
      </c>
      <c r="C53" s="57" t="s">
        <v>532</v>
      </c>
      <c r="D53" s="56">
        <v>4</v>
      </c>
      <c r="E53" s="62" t="s">
        <v>523</v>
      </c>
      <c r="F53" s="59">
        <v>6.7</v>
      </c>
      <c r="G53" s="60">
        <f t="shared" si="0"/>
        <v>36.4</v>
      </c>
      <c r="H53" s="61">
        <v>3.46</v>
      </c>
      <c r="I53" s="61">
        <v>32.94</v>
      </c>
      <c r="J53" s="66">
        <f t="shared" si="3"/>
        <v>18666.6666666667</v>
      </c>
      <c r="K53" s="66">
        <f t="shared" si="4"/>
        <v>20627.4033596438</v>
      </c>
      <c r="L53" s="66">
        <v>679466.666666667</v>
      </c>
      <c r="M53" s="54" t="s">
        <v>494</v>
      </c>
      <c r="N53" s="54" t="s">
        <v>495</v>
      </c>
      <c r="O53" s="54" t="s">
        <v>496</v>
      </c>
      <c r="P53" s="54" t="s">
        <v>497</v>
      </c>
    </row>
    <row r="54" ht="26" customHeight="1" spans="1:16">
      <c r="A54" s="54">
        <v>91</v>
      </c>
      <c r="B54" s="54" t="s">
        <v>490</v>
      </c>
      <c r="C54" s="57" t="s">
        <v>533</v>
      </c>
      <c r="D54" s="56">
        <v>5</v>
      </c>
      <c r="E54" s="62" t="s">
        <v>523</v>
      </c>
      <c r="F54" s="59">
        <v>6.7</v>
      </c>
      <c r="G54" s="60">
        <f t="shared" si="0"/>
        <v>65.42</v>
      </c>
      <c r="H54" s="61">
        <v>6.22</v>
      </c>
      <c r="I54" s="61">
        <v>59.2</v>
      </c>
      <c r="J54" s="66">
        <f t="shared" si="3"/>
        <v>19535.5555555555</v>
      </c>
      <c r="K54" s="66">
        <f t="shared" si="4"/>
        <v>21588.1088588588</v>
      </c>
      <c r="L54" s="66">
        <v>1278016.04444444</v>
      </c>
      <c r="M54" s="54" t="s">
        <v>494</v>
      </c>
      <c r="N54" s="54" t="s">
        <v>495</v>
      </c>
      <c r="O54" s="54" t="s">
        <v>496</v>
      </c>
      <c r="P54" s="54" t="s">
        <v>497</v>
      </c>
    </row>
    <row r="55" ht="26" customHeight="1" spans="1:16">
      <c r="A55" s="54">
        <v>92</v>
      </c>
      <c r="B55" s="54" t="s">
        <v>490</v>
      </c>
      <c r="C55" s="57" t="s">
        <v>534</v>
      </c>
      <c r="D55" s="56">
        <v>6</v>
      </c>
      <c r="E55" s="62" t="s">
        <v>523</v>
      </c>
      <c r="F55" s="59">
        <v>6.7</v>
      </c>
      <c r="G55" s="60">
        <f t="shared" si="0"/>
        <v>56.1</v>
      </c>
      <c r="H55" s="61">
        <v>5.34</v>
      </c>
      <c r="I55" s="61">
        <v>50.76</v>
      </c>
      <c r="J55" s="66">
        <f t="shared" si="3"/>
        <v>14912.2222222222</v>
      </c>
      <c r="K55" s="66">
        <f t="shared" si="4"/>
        <v>16481.0021013922</v>
      </c>
      <c r="L55" s="66">
        <v>836575.666666667</v>
      </c>
      <c r="M55" s="54" t="s">
        <v>494</v>
      </c>
      <c r="N55" s="54" t="s">
        <v>495</v>
      </c>
      <c r="O55" s="54" t="s">
        <v>496</v>
      </c>
      <c r="P55" s="54" t="s">
        <v>497</v>
      </c>
    </row>
    <row r="56" ht="26" customHeight="1" spans="1:16">
      <c r="A56" s="54">
        <v>93</v>
      </c>
      <c r="B56" s="54" t="s">
        <v>490</v>
      </c>
      <c r="C56" s="57" t="s">
        <v>535</v>
      </c>
      <c r="D56" s="56">
        <v>7</v>
      </c>
      <c r="E56" s="62" t="s">
        <v>523</v>
      </c>
      <c r="F56" s="59">
        <v>6.7</v>
      </c>
      <c r="G56" s="60">
        <f t="shared" si="0"/>
        <v>40.85</v>
      </c>
      <c r="H56" s="61">
        <v>3.89</v>
      </c>
      <c r="I56" s="61">
        <v>36.96</v>
      </c>
      <c r="J56" s="66">
        <f t="shared" si="3"/>
        <v>14912.2222222222</v>
      </c>
      <c r="K56" s="66">
        <f t="shared" si="4"/>
        <v>16481.7174723425</v>
      </c>
      <c r="L56" s="66">
        <v>609164.277777778</v>
      </c>
      <c r="M56" s="54" t="s">
        <v>494</v>
      </c>
      <c r="N56" s="54" t="s">
        <v>495</v>
      </c>
      <c r="O56" s="54" t="s">
        <v>496</v>
      </c>
      <c r="P56" s="54" t="s">
        <v>497</v>
      </c>
    </row>
    <row r="57" ht="26" customHeight="1" spans="1:16">
      <c r="A57" s="54">
        <v>94</v>
      </c>
      <c r="B57" s="54" t="s">
        <v>536</v>
      </c>
      <c r="C57" s="57" t="s">
        <v>537</v>
      </c>
      <c r="D57" s="56">
        <v>1</v>
      </c>
      <c r="E57" s="62" t="s">
        <v>523</v>
      </c>
      <c r="F57" s="59">
        <v>6.5</v>
      </c>
      <c r="G57" s="60">
        <f t="shared" ref="G57:G75" si="5">I57+H57</f>
        <v>18.25</v>
      </c>
      <c r="H57" s="61">
        <v>0.12</v>
      </c>
      <c r="I57" s="61">
        <v>18.13</v>
      </c>
      <c r="J57" s="66">
        <f t="shared" si="3"/>
        <v>20285.5555555556</v>
      </c>
      <c r="K57" s="66">
        <f t="shared" si="4"/>
        <v>20419.8228841086</v>
      </c>
      <c r="L57" s="66">
        <v>370211.388888889</v>
      </c>
      <c r="M57" s="54" t="s">
        <v>494</v>
      </c>
      <c r="N57" s="54" t="s">
        <v>495</v>
      </c>
      <c r="O57" s="54" t="s">
        <v>496</v>
      </c>
      <c r="P57" s="54" t="s">
        <v>497</v>
      </c>
    </row>
    <row r="58" ht="26" customHeight="1" spans="1:16">
      <c r="A58" s="54">
        <v>95</v>
      </c>
      <c r="B58" s="54" t="s">
        <v>536</v>
      </c>
      <c r="C58" s="57" t="s">
        <v>538</v>
      </c>
      <c r="D58" s="56">
        <v>1</v>
      </c>
      <c r="E58" s="62" t="s">
        <v>523</v>
      </c>
      <c r="F58" s="59">
        <v>6.5</v>
      </c>
      <c r="G58" s="60">
        <f t="shared" si="5"/>
        <v>43.76</v>
      </c>
      <c r="H58" s="61">
        <v>0.29</v>
      </c>
      <c r="I58" s="61">
        <v>43.47</v>
      </c>
      <c r="J58" s="66">
        <f t="shared" si="3"/>
        <v>18056.6666666667</v>
      </c>
      <c r="K58" s="66">
        <f t="shared" si="4"/>
        <v>18177.1275208956</v>
      </c>
      <c r="L58" s="66">
        <v>790159.733333333</v>
      </c>
      <c r="M58" s="54" t="s">
        <v>494</v>
      </c>
      <c r="N58" s="54" t="s">
        <v>495</v>
      </c>
      <c r="O58" s="54" t="s">
        <v>496</v>
      </c>
      <c r="P58" s="54" t="s">
        <v>497</v>
      </c>
    </row>
    <row r="59" ht="26" customHeight="1" spans="1:16">
      <c r="A59" s="54">
        <v>96</v>
      </c>
      <c r="B59" s="54" t="s">
        <v>536</v>
      </c>
      <c r="C59" s="57" t="s">
        <v>539</v>
      </c>
      <c r="D59" s="56">
        <v>1</v>
      </c>
      <c r="E59" s="62" t="s">
        <v>523</v>
      </c>
      <c r="F59" s="59">
        <v>6.5</v>
      </c>
      <c r="G59" s="60">
        <f t="shared" si="5"/>
        <v>46.63</v>
      </c>
      <c r="H59" s="61">
        <v>0.31</v>
      </c>
      <c r="I59" s="61">
        <v>46.32</v>
      </c>
      <c r="J59" s="66">
        <f t="shared" si="3"/>
        <v>18056.6666666667</v>
      </c>
      <c r="K59" s="66">
        <f t="shared" si="4"/>
        <v>18177.5122337363</v>
      </c>
      <c r="L59" s="66">
        <v>841982.366666667</v>
      </c>
      <c r="M59" s="54" t="s">
        <v>494</v>
      </c>
      <c r="N59" s="54" t="s">
        <v>495</v>
      </c>
      <c r="O59" s="54" t="s">
        <v>496</v>
      </c>
      <c r="P59" s="54" t="s">
        <v>497</v>
      </c>
    </row>
    <row r="60" ht="26" customHeight="1" spans="1:16">
      <c r="A60" s="54">
        <v>97</v>
      </c>
      <c r="B60" s="54" t="s">
        <v>536</v>
      </c>
      <c r="C60" s="57" t="s">
        <v>540</v>
      </c>
      <c r="D60" s="56">
        <v>1</v>
      </c>
      <c r="E60" s="62" t="s">
        <v>523</v>
      </c>
      <c r="F60" s="59">
        <v>6.5</v>
      </c>
      <c r="G60" s="60">
        <f t="shared" si="5"/>
        <v>45.87</v>
      </c>
      <c r="H60" s="61">
        <v>0.31</v>
      </c>
      <c r="I60" s="61">
        <v>45.56</v>
      </c>
      <c r="J60" s="66">
        <f t="shared" si="3"/>
        <v>18056.6666666667</v>
      </c>
      <c r="K60" s="66">
        <f t="shared" si="4"/>
        <v>18179.52809482</v>
      </c>
      <c r="L60" s="66">
        <v>828259.3</v>
      </c>
      <c r="M60" s="54" t="s">
        <v>494</v>
      </c>
      <c r="N60" s="54" t="s">
        <v>495</v>
      </c>
      <c r="O60" s="54" t="s">
        <v>496</v>
      </c>
      <c r="P60" s="54" t="s">
        <v>497</v>
      </c>
    </row>
    <row r="61" ht="26" customHeight="1" spans="1:16">
      <c r="A61" s="54">
        <v>98</v>
      </c>
      <c r="B61" s="54" t="s">
        <v>536</v>
      </c>
      <c r="C61" s="57" t="s">
        <v>541</v>
      </c>
      <c r="D61" s="56">
        <v>1</v>
      </c>
      <c r="E61" s="62" t="s">
        <v>523</v>
      </c>
      <c r="F61" s="59">
        <v>6.5</v>
      </c>
      <c r="G61" s="60">
        <f t="shared" si="5"/>
        <v>46.53</v>
      </c>
      <c r="H61" s="61">
        <v>0.31</v>
      </c>
      <c r="I61" s="61">
        <v>46.22</v>
      </c>
      <c r="J61" s="66">
        <f t="shared" si="3"/>
        <v>18056.6666666667</v>
      </c>
      <c r="K61" s="66">
        <f t="shared" si="4"/>
        <v>18177.7736910428</v>
      </c>
      <c r="L61" s="66">
        <v>840176.7</v>
      </c>
      <c r="M61" s="54" t="s">
        <v>494</v>
      </c>
      <c r="N61" s="54" t="s">
        <v>495</v>
      </c>
      <c r="O61" s="54" t="s">
        <v>496</v>
      </c>
      <c r="P61" s="54" t="s">
        <v>497</v>
      </c>
    </row>
    <row r="62" ht="26" customHeight="1" spans="1:16">
      <c r="A62" s="54">
        <v>99</v>
      </c>
      <c r="B62" s="54" t="s">
        <v>536</v>
      </c>
      <c r="C62" s="57" t="s">
        <v>542</v>
      </c>
      <c r="D62" s="56">
        <v>1</v>
      </c>
      <c r="E62" s="62" t="s">
        <v>523</v>
      </c>
      <c r="F62" s="59">
        <v>6.5</v>
      </c>
      <c r="G62" s="60">
        <f t="shared" si="5"/>
        <v>45</v>
      </c>
      <c r="H62" s="61">
        <v>0.3</v>
      </c>
      <c r="I62" s="61">
        <v>44.7</v>
      </c>
      <c r="J62" s="66">
        <f t="shared" si="3"/>
        <v>18333.3333333333</v>
      </c>
      <c r="K62" s="66">
        <f t="shared" si="4"/>
        <v>18456.3758389262</v>
      </c>
      <c r="L62" s="66">
        <v>825000</v>
      </c>
      <c r="M62" s="54" t="s">
        <v>494</v>
      </c>
      <c r="N62" s="54" t="s">
        <v>495</v>
      </c>
      <c r="O62" s="54" t="s">
        <v>496</v>
      </c>
      <c r="P62" s="54" t="s">
        <v>497</v>
      </c>
    </row>
    <row r="63" ht="26" customHeight="1" spans="1:16">
      <c r="A63" s="54">
        <v>100</v>
      </c>
      <c r="B63" s="54" t="s">
        <v>536</v>
      </c>
      <c r="C63" s="57" t="s">
        <v>543</v>
      </c>
      <c r="D63" s="56">
        <v>1</v>
      </c>
      <c r="E63" s="62" t="s">
        <v>523</v>
      </c>
      <c r="F63" s="59">
        <v>6.5</v>
      </c>
      <c r="G63" s="60">
        <f t="shared" si="5"/>
        <v>45</v>
      </c>
      <c r="H63" s="61">
        <v>0.3</v>
      </c>
      <c r="I63" s="61">
        <v>44.7</v>
      </c>
      <c r="J63" s="66">
        <f t="shared" si="3"/>
        <v>18333.3333333333</v>
      </c>
      <c r="K63" s="66">
        <f t="shared" si="4"/>
        <v>18456.3758389262</v>
      </c>
      <c r="L63" s="66">
        <v>825000</v>
      </c>
      <c r="M63" s="54" t="s">
        <v>494</v>
      </c>
      <c r="N63" s="54" t="s">
        <v>495</v>
      </c>
      <c r="O63" s="54" t="s">
        <v>496</v>
      </c>
      <c r="P63" s="54" t="s">
        <v>497</v>
      </c>
    </row>
    <row r="64" ht="26" customHeight="1" spans="1:16">
      <c r="A64" s="54">
        <v>101</v>
      </c>
      <c r="B64" s="54" t="s">
        <v>536</v>
      </c>
      <c r="C64" s="57" t="s">
        <v>544</v>
      </c>
      <c r="D64" s="56">
        <v>1</v>
      </c>
      <c r="E64" s="62" t="s">
        <v>523</v>
      </c>
      <c r="F64" s="59">
        <v>6.5</v>
      </c>
      <c r="G64" s="60">
        <f t="shared" si="5"/>
        <v>58.01</v>
      </c>
      <c r="H64" s="61">
        <v>0.39</v>
      </c>
      <c r="I64" s="61">
        <v>57.62</v>
      </c>
      <c r="J64" s="66">
        <f t="shared" si="3"/>
        <v>18333.3333333334</v>
      </c>
      <c r="K64" s="66">
        <f t="shared" si="4"/>
        <v>18457.4221913688</v>
      </c>
      <c r="L64" s="66">
        <v>1063516.66666667</v>
      </c>
      <c r="M64" s="54" t="s">
        <v>494</v>
      </c>
      <c r="N64" s="54" t="s">
        <v>495</v>
      </c>
      <c r="O64" s="54" t="s">
        <v>496</v>
      </c>
      <c r="P64" s="54" t="s">
        <v>497</v>
      </c>
    </row>
    <row r="65" ht="26" customHeight="1" spans="1:16">
      <c r="A65" s="54">
        <v>102</v>
      </c>
      <c r="B65" s="54" t="s">
        <v>536</v>
      </c>
      <c r="C65" s="57" t="s">
        <v>545</v>
      </c>
      <c r="D65" s="56">
        <v>1</v>
      </c>
      <c r="E65" s="62" t="s">
        <v>523</v>
      </c>
      <c r="F65" s="59">
        <v>6.5</v>
      </c>
      <c r="G65" s="60">
        <f t="shared" si="5"/>
        <v>54.65</v>
      </c>
      <c r="H65" s="61">
        <v>0.37</v>
      </c>
      <c r="I65" s="61">
        <v>54.28</v>
      </c>
      <c r="J65" s="66">
        <f t="shared" si="3"/>
        <v>18888.8888888889</v>
      </c>
      <c r="K65" s="66">
        <f t="shared" si="4"/>
        <v>19017.6451322362</v>
      </c>
      <c r="L65" s="66">
        <v>1032277.77777778</v>
      </c>
      <c r="M65" s="54" t="s">
        <v>494</v>
      </c>
      <c r="N65" s="54" t="s">
        <v>495</v>
      </c>
      <c r="O65" s="54" t="s">
        <v>496</v>
      </c>
      <c r="P65" s="54" t="s">
        <v>497</v>
      </c>
    </row>
    <row r="66" ht="26" customHeight="1" spans="1:16">
      <c r="A66" s="54">
        <v>103</v>
      </c>
      <c r="B66" s="54" t="s">
        <v>536</v>
      </c>
      <c r="C66" s="57" t="s">
        <v>546</v>
      </c>
      <c r="D66" s="56">
        <v>1</v>
      </c>
      <c r="E66" s="62" t="s">
        <v>523</v>
      </c>
      <c r="F66" s="59">
        <v>6.5</v>
      </c>
      <c r="G66" s="60">
        <f t="shared" si="5"/>
        <v>72.18</v>
      </c>
      <c r="H66" s="61">
        <v>0.49</v>
      </c>
      <c r="I66" s="61">
        <v>71.69</v>
      </c>
      <c r="J66" s="66">
        <f t="shared" si="3"/>
        <v>19000</v>
      </c>
      <c r="K66" s="66">
        <f t="shared" si="4"/>
        <v>19129.8646952155</v>
      </c>
      <c r="L66" s="66">
        <v>1371420</v>
      </c>
      <c r="M66" s="54" t="s">
        <v>494</v>
      </c>
      <c r="N66" s="54" t="s">
        <v>495</v>
      </c>
      <c r="O66" s="54" t="s">
        <v>496</v>
      </c>
      <c r="P66" s="54" t="s">
        <v>497</v>
      </c>
    </row>
    <row r="67" ht="26" customHeight="1" spans="1:16">
      <c r="A67" s="54">
        <v>104</v>
      </c>
      <c r="B67" s="54" t="s">
        <v>536</v>
      </c>
      <c r="C67" s="57" t="s">
        <v>547</v>
      </c>
      <c r="D67" s="56">
        <v>1</v>
      </c>
      <c r="E67" s="62" t="s">
        <v>523</v>
      </c>
      <c r="F67" s="59">
        <v>6.5</v>
      </c>
      <c r="G67" s="60">
        <f t="shared" si="5"/>
        <v>38.54</v>
      </c>
      <c r="H67" s="61">
        <v>0.26</v>
      </c>
      <c r="I67" s="61">
        <v>38.28</v>
      </c>
      <c r="J67" s="66">
        <f t="shared" si="3"/>
        <v>20036.6666666667</v>
      </c>
      <c r="K67" s="66">
        <f t="shared" si="4"/>
        <v>20172.7568791362</v>
      </c>
      <c r="L67" s="66">
        <v>772213.133333333</v>
      </c>
      <c r="M67" s="54" t="s">
        <v>494</v>
      </c>
      <c r="N67" s="54" t="s">
        <v>495</v>
      </c>
      <c r="O67" s="54" t="s">
        <v>496</v>
      </c>
      <c r="P67" s="54" t="s">
        <v>497</v>
      </c>
    </row>
    <row r="68" ht="26" customHeight="1" spans="1:16">
      <c r="A68" s="54">
        <v>105</v>
      </c>
      <c r="B68" s="54" t="s">
        <v>536</v>
      </c>
      <c r="C68" s="57" t="s">
        <v>548</v>
      </c>
      <c r="D68" s="56">
        <v>1</v>
      </c>
      <c r="E68" s="62" t="s">
        <v>523</v>
      </c>
      <c r="F68" s="59">
        <v>6.5</v>
      </c>
      <c r="G68" s="60">
        <f t="shared" si="5"/>
        <v>38.18</v>
      </c>
      <c r="H68" s="61">
        <v>0.26</v>
      </c>
      <c r="I68" s="61">
        <v>37.92</v>
      </c>
      <c r="J68" s="66">
        <f t="shared" si="3"/>
        <v>20036.6666666667</v>
      </c>
      <c r="K68" s="66">
        <f t="shared" si="4"/>
        <v>20174.0488748242</v>
      </c>
      <c r="L68" s="66">
        <v>764999.933333333</v>
      </c>
      <c r="M68" s="54" t="s">
        <v>494</v>
      </c>
      <c r="N68" s="54" t="s">
        <v>495</v>
      </c>
      <c r="O68" s="54" t="s">
        <v>496</v>
      </c>
      <c r="P68" s="54" t="s">
        <v>497</v>
      </c>
    </row>
    <row r="69" ht="26" customHeight="1" spans="1:16">
      <c r="A69" s="54">
        <v>106</v>
      </c>
      <c r="B69" s="54" t="s">
        <v>536</v>
      </c>
      <c r="C69" s="57" t="s">
        <v>549</v>
      </c>
      <c r="D69" s="56">
        <v>1</v>
      </c>
      <c r="E69" s="62" t="s">
        <v>523</v>
      </c>
      <c r="F69" s="59">
        <v>6.5</v>
      </c>
      <c r="G69" s="60">
        <f t="shared" si="5"/>
        <v>58.21</v>
      </c>
      <c r="H69" s="61">
        <v>0.39</v>
      </c>
      <c r="I69" s="61">
        <v>57.82</v>
      </c>
      <c r="J69" s="66">
        <f t="shared" si="3"/>
        <v>20785.5555555556</v>
      </c>
      <c r="K69" s="66">
        <f t="shared" si="4"/>
        <v>20925.7556016757</v>
      </c>
      <c r="L69" s="66">
        <v>1209927.18888889</v>
      </c>
      <c r="M69" s="54" t="s">
        <v>494</v>
      </c>
      <c r="N69" s="54" t="s">
        <v>495</v>
      </c>
      <c r="O69" s="54" t="s">
        <v>496</v>
      </c>
      <c r="P69" s="54" t="s">
        <v>497</v>
      </c>
    </row>
    <row r="70" ht="26" customHeight="1" spans="1:16">
      <c r="A70" s="54">
        <v>107</v>
      </c>
      <c r="B70" s="54" t="s">
        <v>536</v>
      </c>
      <c r="C70" s="57" t="s">
        <v>550</v>
      </c>
      <c r="D70" s="56">
        <v>1</v>
      </c>
      <c r="E70" s="62" t="s">
        <v>523</v>
      </c>
      <c r="F70" s="59">
        <v>6.5</v>
      </c>
      <c r="G70" s="60">
        <f t="shared" si="5"/>
        <v>171.4</v>
      </c>
      <c r="H70" s="61">
        <v>1.16</v>
      </c>
      <c r="I70" s="61">
        <v>170.24</v>
      </c>
      <c r="J70" s="66">
        <f t="shared" ref="J70:J93" si="6">L70/G70</f>
        <v>27533.3333333333</v>
      </c>
      <c r="K70" s="66">
        <f t="shared" ref="K70:K92" si="7">L70/I70</f>
        <v>27720.9429824561</v>
      </c>
      <c r="L70" s="66">
        <v>4719213.33333333</v>
      </c>
      <c r="M70" s="54" t="s">
        <v>494</v>
      </c>
      <c r="N70" s="54" t="s">
        <v>495</v>
      </c>
      <c r="O70" s="54" t="s">
        <v>496</v>
      </c>
      <c r="P70" s="54" t="s">
        <v>497</v>
      </c>
    </row>
    <row r="71" ht="26" customHeight="1" spans="1:16">
      <c r="A71" s="54">
        <v>108</v>
      </c>
      <c r="B71" s="54" t="s">
        <v>536</v>
      </c>
      <c r="C71" s="57" t="s">
        <v>551</v>
      </c>
      <c r="D71" s="56">
        <v>1</v>
      </c>
      <c r="E71" s="62" t="s">
        <v>523</v>
      </c>
      <c r="F71" s="59">
        <v>6.5</v>
      </c>
      <c r="G71" s="60">
        <f t="shared" si="5"/>
        <v>82.3</v>
      </c>
      <c r="H71" s="61">
        <v>0.55</v>
      </c>
      <c r="I71" s="61">
        <v>81.75</v>
      </c>
      <c r="J71" s="66">
        <f t="shared" si="6"/>
        <v>25034.4444444445</v>
      </c>
      <c r="K71" s="66">
        <f t="shared" si="7"/>
        <v>25202.8718994224</v>
      </c>
      <c r="L71" s="66">
        <v>2060334.77777778</v>
      </c>
      <c r="M71" s="54" t="s">
        <v>494</v>
      </c>
      <c r="N71" s="54" t="s">
        <v>495</v>
      </c>
      <c r="O71" s="54" t="s">
        <v>496</v>
      </c>
      <c r="P71" s="54" t="s">
        <v>497</v>
      </c>
    </row>
    <row r="72" ht="26" customHeight="1" spans="1:16">
      <c r="A72" s="54">
        <v>109</v>
      </c>
      <c r="B72" s="54" t="s">
        <v>536</v>
      </c>
      <c r="C72" s="57" t="s">
        <v>552</v>
      </c>
      <c r="D72" s="56">
        <v>1</v>
      </c>
      <c r="E72" s="62" t="s">
        <v>523</v>
      </c>
      <c r="F72" s="59">
        <v>6.5</v>
      </c>
      <c r="G72" s="60">
        <f t="shared" si="5"/>
        <v>82.9</v>
      </c>
      <c r="H72" s="61">
        <v>0.56</v>
      </c>
      <c r="I72" s="61">
        <v>82.34</v>
      </c>
      <c r="J72" s="66">
        <f t="shared" si="6"/>
        <v>24993.3333333333</v>
      </c>
      <c r="K72" s="66">
        <f t="shared" si="7"/>
        <v>25163.3147113594</v>
      </c>
      <c r="L72" s="66">
        <v>2071947.33333333</v>
      </c>
      <c r="M72" s="54" t="s">
        <v>494</v>
      </c>
      <c r="N72" s="54" t="s">
        <v>495</v>
      </c>
      <c r="O72" s="54" t="s">
        <v>496</v>
      </c>
      <c r="P72" s="54" t="s">
        <v>497</v>
      </c>
    </row>
    <row r="73" ht="26" customHeight="1" spans="1:16">
      <c r="A73" s="54">
        <v>110</v>
      </c>
      <c r="B73" s="54" t="s">
        <v>536</v>
      </c>
      <c r="C73" s="57" t="s">
        <v>553</v>
      </c>
      <c r="D73" s="56">
        <v>1</v>
      </c>
      <c r="E73" s="62" t="s">
        <v>523</v>
      </c>
      <c r="F73" s="59">
        <v>6.5</v>
      </c>
      <c r="G73" s="60">
        <f t="shared" si="5"/>
        <v>68</v>
      </c>
      <c r="H73" s="61">
        <v>0.46</v>
      </c>
      <c r="I73" s="61">
        <v>67.54</v>
      </c>
      <c r="J73" s="66">
        <f t="shared" si="6"/>
        <v>24743.3333333334</v>
      </c>
      <c r="K73" s="66">
        <f t="shared" si="7"/>
        <v>24911.8547033857</v>
      </c>
      <c r="L73" s="66">
        <v>1682546.66666667</v>
      </c>
      <c r="M73" s="54" t="s">
        <v>494</v>
      </c>
      <c r="N73" s="54" t="s">
        <v>495</v>
      </c>
      <c r="O73" s="54" t="s">
        <v>496</v>
      </c>
      <c r="P73" s="54" t="s">
        <v>497</v>
      </c>
    </row>
    <row r="74" ht="26" customHeight="1" spans="1:16">
      <c r="A74" s="54">
        <v>111</v>
      </c>
      <c r="B74" s="54" t="s">
        <v>536</v>
      </c>
      <c r="C74" s="57" t="s">
        <v>554</v>
      </c>
      <c r="D74" s="56">
        <v>1</v>
      </c>
      <c r="E74" s="62" t="s">
        <v>523</v>
      </c>
      <c r="F74" s="59">
        <v>6.5</v>
      </c>
      <c r="G74" s="60">
        <f t="shared" si="5"/>
        <v>68.23</v>
      </c>
      <c r="H74" s="61">
        <v>0.46</v>
      </c>
      <c r="I74" s="61">
        <v>67.77</v>
      </c>
      <c r="J74" s="66">
        <f t="shared" si="6"/>
        <v>23867.7777777778</v>
      </c>
      <c r="K74" s="66">
        <f t="shared" si="7"/>
        <v>24029.7842375355</v>
      </c>
      <c r="L74" s="66">
        <v>1628498.47777778</v>
      </c>
      <c r="M74" s="54" t="s">
        <v>494</v>
      </c>
      <c r="N74" s="54" t="s">
        <v>495</v>
      </c>
      <c r="O74" s="54" t="s">
        <v>496</v>
      </c>
      <c r="P74" s="54" t="s">
        <v>497</v>
      </c>
    </row>
    <row r="75" ht="26" customHeight="1" spans="1:16">
      <c r="A75" s="54">
        <v>112</v>
      </c>
      <c r="B75" s="54" t="s">
        <v>536</v>
      </c>
      <c r="C75" s="57" t="s">
        <v>555</v>
      </c>
      <c r="D75" s="56">
        <v>1</v>
      </c>
      <c r="E75" s="62" t="s">
        <v>523</v>
      </c>
      <c r="F75" s="59">
        <v>6.5</v>
      </c>
      <c r="G75" s="60">
        <f t="shared" si="5"/>
        <v>186.45</v>
      </c>
      <c r="H75" s="61">
        <v>1.26</v>
      </c>
      <c r="I75" s="61">
        <v>185.19</v>
      </c>
      <c r="J75" s="66">
        <f t="shared" si="6"/>
        <v>25993.3333333333</v>
      </c>
      <c r="K75" s="66">
        <f t="shared" si="7"/>
        <v>26170.1873751282</v>
      </c>
      <c r="L75" s="66">
        <v>4846457</v>
      </c>
      <c r="M75" s="54" t="s">
        <v>494</v>
      </c>
      <c r="N75" s="54" t="s">
        <v>495</v>
      </c>
      <c r="O75" s="54" t="s">
        <v>496</v>
      </c>
      <c r="P75" s="54" t="s">
        <v>497</v>
      </c>
    </row>
    <row r="76" ht="26" customHeight="1" spans="1:16">
      <c r="A76" s="54">
        <v>113</v>
      </c>
      <c r="B76" s="54" t="s">
        <v>556</v>
      </c>
      <c r="C76" s="57" t="s">
        <v>557</v>
      </c>
      <c r="D76" s="56">
        <v>1</v>
      </c>
      <c r="E76" s="62" t="s">
        <v>523</v>
      </c>
      <c r="F76" s="59">
        <v>6.7</v>
      </c>
      <c r="G76" s="60">
        <f t="shared" ref="G76:G87" si="8">I76+H76</f>
        <v>68.26</v>
      </c>
      <c r="H76" s="61">
        <v>1.68</v>
      </c>
      <c r="I76" s="61">
        <v>66.58</v>
      </c>
      <c r="J76" s="66">
        <f t="shared" si="6"/>
        <v>23333.3333333333</v>
      </c>
      <c r="K76" s="66">
        <f t="shared" si="7"/>
        <v>23922.0987283468</v>
      </c>
      <c r="L76" s="66">
        <v>1592733.33333333</v>
      </c>
      <c r="M76" s="54" t="s">
        <v>494</v>
      </c>
      <c r="N76" s="54" t="s">
        <v>495</v>
      </c>
      <c r="O76" s="54" t="s">
        <v>496</v>
      </c>
      <c r="P76" s="54" t="s">
        <v>497</v>
      </c>
    </row>
    <row r="77" ht="26" customHeight="1" spans="1:16">
      <c r="A77" s="54">
        <v>114</v>
      </c>
      <c r="B77" s="54" t="s">
        <v>556</v>
      </c>
      <c r="C77" s="57" t="s">
        <v>558</v>
      </c>
      <c r="D77" s="56">
        <v>1</v>
      </c>
      <c r="E77" s="62" t="s">
        <v>523</v>
      </c>
      <c r="F77" s="59">
        <v>6.7</v>
      </c>
      <c r="G77" s="60">
        <f t="shared" si="8"/>
        <v>66.07</v>
      </c>
      <c r="H77" s="61">
        <v>1.62</v>
      </c>
      <c r="I77" s="61">
        <v>64.45</v>
      </c>
      <c r="J77" s="66">
        <f t="shared" si="6"/>
        <v>23284.4444444444</v>
      </c>
      <c r="K77" s="66">
        <f t="shared" si="7"/>
        <v>23869.7167485561</v>
      </c>
      <c r="L77" s="66">
        <v>1538403.24444444</v>
      </c>
      <c r="M77" s="54" t="s">
        <v>494</v>
      </c>
      <c r="N77" s="54" t="s">
        <v>495</v>
      </c>
      <c r="O77" s="54" t="s">
        <v>496</v>
      </c>
      <c r="P77" s="54" t="s">
        <v>497</v>
      </c>
    </row>
    <row r="78" ht="26" customHeight="1" spans="1:16">
      <c r="A78" s="54">
        <v>115</v>
      </c>
      <c r="B78" s="54" t="s">
        <v>556</v>
      </c>
      <c r="C78" s="57" t="s">
        <v>559</v>
      </c>
      <c r="D78" s="56">
        <v>1</v>
      </c>
      <c r="E78" s="62" t="s">
        <v>523</v>
      </c>
      <c r="F78" s="59">
        <v>6.7</v>
      </c>
      <c r="G78" s="60">
        <f t="shared" si="8"/>
        <v>65.66</v>
      </c>
      <c r="H78" s="61">
        <v>1.61</v>
      </c>
      <c r="I78" s="61">
        <v>64.05</v>
      </c>
      <c r="J78" s="66">
        <f t="shared" si="6"/>
        <v>23284.4444444444</v>
      </c>
      <c r="K78" s="66">
        <f t="shared" si="7"/>
        <v>23869.7364905889</v>
      </c>
      <c r="L78" s="66">
        <v>1528856.62222222</v>
      </c>
      <c r="M78" s="54" t="s">
        <v>494</v>
      </c>
      <c r="N78" s="54" t="s">
        <v>495</v>
      </c>
      <c r="O78" s="54" t="s">
        <v>496</v>
      </c>
      <c r="P78" s="54" t="s">
        <v>497</v>
      </c>
    </row>
    <row r="79" ht="26" customHeight="1" spans="1:16">
      <c r="A79" s="54">
        <v>116</v>
      </c>
      <c r="B79" s="54" t="s">
        <v>556</v>
      </c>
      <c r="C79" s="57" t="s">
        <v>560</v>
      </c>
      <c r="D79" s="56">
        <v>1</v>
      </c>
      <c r="E79" s="62" t="s">
        <v>523</v>
      </c>
      <c r="F79" s="59">
        <v>6.7</v>
      </c>
      <c r="G79" s="60">
        <f t="shared" si="8"/>
        <v>65.04</v>
      </c>
      <c r="H79" s="61">
        <v>1.6</v>
      </c>
      <c r="I79" s="61">
        <v>63.44</v>
      </c>
      <c r="J79" s="66">
        <f t="shared" si="6"/>
        <v>23284.4444444445</v>
      </c>
      <c r="K79" s="66">
        <f t="shared" si="7"/>
        <v>23871.6939890711</v>
      </c>
      <c r="L79" s="66">
        <v>1514420.26666667</v>
      </c>
      <c r="M79" s="54" t="s">
        <v>494</v>
      </c>
      <c r="N79" s="54" t="s">
        <v>495</v>
      </c>
      <c r="O79" s="54" t="s">
        <v>496</v>
      </c>
      <c r="P79" s="54" t="s">
        <v>497</v>
      </c>
    </row>
    <row r="80" ht="26" customHeight="1" spans="1:16">
      <c r="A80" s="54">
        <v>117</v>
      </c>
      <c r="B80" s="54" t="s">
        <v>556</v>
      </c>
      <c r="C80" s="57" t="s">
        <v>561</v>
      </c>
      <c r="D80" s="56">
        <v>1</v>
      </c>
      <c r="E80" s="62" t="s">
        <v>523</v>
      </c>
      <c r="F80" s="59">
        <v>6.7</v>
      </c>
      <c r="G80" s="60">
        <f t="shared" si="8"/>
        <v>65.66</v>
      </c>
      <c r="H80" s="61">
        <v>1.61</v>
      </c>
      <c r="I80" s="61">
        <v>64.05</v>
      </c>
      <c r="J80" s="66">
        <f t="shared" si="6"/>
        <v>23284.4444444444</v>
      </c>
      <c r="K80" s="66">
        <f t="shared" si="7"/>
        <v>23869.7364905889</v>
      </c>
      <c r="L80" s="66">
        <v>1528856.62222222</v>
      </c>
      <c r="M80" s="54" t="s">
        <v>494</v>
      </c>
      <c r="N80" s="54" t="s">
        <v>495</v>
      </c>
      <c r="O80" s="54" t="s">
        <v>496</v>
      </c>
      <c r="P80" s="54" t="s">
        <v>497</v>
      </c>
    </row>
    <row r="81" ht="26" customHeight="1" spans="1:16">
      <c r="A81" s="54">
        <v>118</v>
      </c>
      <c r="B81" s="54" t="s">
        <v>556</v>
      </c>
      <c r="C81" s="57" t="s">
        <v>562</v>
      </c>
      <c r="D81" s="56">
        <v>1</v>
      </c>
      <c r="E81" s="62" t="s">
        <v>523</v>
      </c>
      <c r="F81" s="59">
        <v>6.7</v>
      </c>
      <c r="G81" s="60">
        <f t="shared" si="8"/>
        <v>65.04</v>
      </c>
      <c r="H81" s="61">
        <v>1.6</v>
      </c>
      <c r="I81" s="61">
        <v>63.44</v>
      </c>
      <c r="J81" s="66">
        <f t="shared" si="6"/>
        <v>23284.4444444445</v>
      </c>
      <c r="K81" s="66">
        <f t="shared" si="7"/>
        <v>23871.6939890711</v>
      </c>
      <c r="L81" s="66">
        <v>1514420.26666667</v>
      </c>
      <c r="M81" s="54" t="s">
        <v>494</v>
      </c>
      <c r="N81" s="54" t="s">
        <v>495</v>
      </c>
      <c r="O81" s="54" t="s">
        <v>496</v>
      </c>
      <c r="P81" s="54" t="s">
        <v>497</v>
      </c>
    </row>
    <row r="82" ht="26" customHeight="1" spans="1:16">
      <c r="A82" s="54">
        <v>119</v>
      </c>
      <c r="B82" s="54" t="s">
        <v>556</v>
      </c>
      <c r="C82" s="57" t="s">
        <v>563</v>
      </c>
      <c r="D82" s="56">
        <v>1</v>
      </c>
      <c r="E82" s="62" t="s">
        <v>523</v>
      </c>
      <c r="F82" s="59">
        <v>6.7</v>
      </c>
      <c r="G82" s="60">
        <f t="shared" si="8"/>
        <v>65.66</v>
      </c>
      <c r="H82" s="61">
        <v>1.61</v>
      </c>
      <c r="I82" s="61">
        <v>64.05</v>
      </c>
      <c r="J82" s="66">
        <f t="shared" si="6"/>
        <v>23284.4444444444</v>
      </c>
      <c r="K82" s="66">
        <f t="shared" si="7"/>
        <v>23869.7364905889</v>
      </c>
      <c r="L82" s="66">
        <v>1528856.62222222</v>
      </c>
      <c r="M82" s="54" t="s">
        <v>494</v>
      </c>
      <c r="N82" s="54" t="s">
        <v>495</v>
      </c>
      <c r="O82" s="54" t="s">
        <v>496</v>
      </c>
      <c r="P82" s="54" t="s">
        <v>497</v>
      </c>
    </row>
    <row r="83" ht="26" customHeight="1" spans="1:16">
      <c r="A83" s="54">
        <v>120</v>
      </c>
      <c r="B83" s="54" t="s">
        <v>556</v>
      </c>
      <c r="C83" s="57" t="s">
        <v>564</v>
      </c>
      <c r="D83" s="56">
        <v>1</v>
      </c>
      <c r="E83" s="62" t="s">
        <v>523</v>
      </c>
      <c r="F83" s="59">
        <v>6.7</v>
      </c>
      <c r="G83" s="60">
        <f t="shared" si="8"/>
        <v>63.3</v>
      </c>
      <c r="H83" s="61">
        <v>1.55</v>
      </c>
      <c r="I83" s="61">
        <v>61.75</v>
      </c>
      <c r="J83" s="66">
        <f t="shared" si="6"/>
        <v>23431.1111111111</v>
      </c>
      <c r="K83" s="66">
        <f t="shared" si="7"/>
        <v>24019.2604588394</v>
      </c>
      <c r="L83" s="66">
        <v>1483189.33333333</v>
      </c>
      <c r="M83" s="54" t="s">
        <v>494</v>
      </c>
      <c r="N83" s="54" t="s">
        <v>495</v>
      </c>
      <c r="O83" s="54" t="s">
        <v>496</v>
      </c>
      <c r="P83" s="54" t="s">
        <v>497</v>
      </c>
    </row>
    <row r="84" ht="26" customHeight="1" spans="1:16">
      <c r="A84" s="54">
        <v>121</v>
      </c>
      <c r="B84" s="54" t="s">
        <v>556</v>
      </c>
      <c r="C84" s="57" t="s">
        <v>565</v>
      </c>
      <c r="D84" s="56">
        <v>1</v>
      </c>
      <c r="E84" s="62" t="s">
        <v>523</v>
      </c>
      <c r="F84" s="59">
        <v>6.7</v>
      </c>
      <c r="G84" s="60">
        <f t="shared" si="8"/>
        <v>55.52</v>
      </c>
      <c r="H84" s="61">
        <v>1.36</v>
      </c>
      <c r="I84" s="61">
        <v>54.16</v>
      </c>
      <c r="J84" s="66">
        <f t="shared" si="6"/>
        <v>25242.2222222223</v>
      </c>
      <c r="K84" s="66">
        <f t="shared" si="7"/>
        <v>25876.0741834893</v>
      </c>
      <c r="L84" s="66">
        <v>1401448.17777778</v>
      </c>
      <c r="M84" s="54" t="s">
        <v>494</v>
      </c>
      <c r="N84" s="54" t="s">
        <v>495</v>
      </c>
      <c r="O84" s="54" t="s">
        <v>496</v>
      </c>
      <c r="P84" s="54" t="s">
        <v>497</v>
      </c>
    </row>
    <row r="85" ht="26" customHeight="1" spans="1:16">
      <c r="A85" s="54">
        <v>122</v>
      </c>
      <c r="B85" s="54" t="s">
        <v>556</v>
      </c>
      <c r="C85" s="57" t="s">
        <v>566</v>
      </c>
      <c r="D85" s="56" t="s">
        <v>567</v>
      </c>
      <c r="E85" s="62" t="s">
        <v>523</v>
      </c>
      <c r="F85" s="59">
        <v>6.7</v>
      </c>
      <c r="G85" s="60">
        <f t="shared" si="8"/>
        <v>375.19</v>
      </c>
      <c r="H85" s="61">
        <v>74.05</v>
      </c>
      <c r="I85" s="61">
        <v>301.14</v>
      </c>
      <c r="J85" s="66">
        <f t="shared" si="6"/>
        <v>13888.8888888889</v>
      </c>
      <c r="K85" s="66">
        <f t="shared" si="7"/>
        <v>17304.1516312088</v>
      </c>
      <c r="L85" s="66">
        <v>5210972.22222222</v>
      </c>
      <c r="M85" s="54" t="s">
        <v>494</v>
      </c>
      <c r="N85" s="54" t="s">
        <v>495</v>
      </c>
      <c r="O85" s="54" t="s">
        <v>496</v>
      </c>
      <c r="P85" s="54" t="s">
        <v>497</v>
      </c>
    </row>
    <row r="86" ht="26" customHeight="1" spans="1:16">
      <c r="A86" s="54">
        <v>123</v>
      </c>
      <c r="B86" s="54" t="s">
        <v>556</v>
      </c>
      <c r="C86" s="57" t="s">
        <v>568</v>
      </c>
      <c r="D86" s="56">
        <v>1</v>
      </c>
      <c r="E86" s="62" t="s">
        <v>523</v>
      </c>
      <c r="F86" s="59">
        <v>6.7</v>
      </c>
      <c r="G86" s="60">
        <f t="shared" si="8"/>
        <v>114.32</v>
      </c>
      <c r="H86" s="61">
        <v>2.81</v>
      </c>
      <c r="I86" s="61">
        <v>111.51</v>
      </c>
      <c r="J86" s="66">
        <f t="shared" si="6"/>
        <v>28554.4444444445</v>
      </c>
      <c r="K86" s="66">
        <f t="shared" si="7"/>
        <v>29274.0031287677</v>
      </c>
      <c r="L86" s="66">
        <v>3264344.08888889</v>
      </c>
      <c r="M86" s="54" t="s">
        <v>494</v>
      </c>
      <c r="N86" s="54" t="s">
        <v>495</v>
      </c>
      <c r="O86" s="54" t="s">
        <v>496</v>
      </c>
      <c r="P86" s="54" t="s">
        <v>497</v>
      </c>
    </row>
    <row r="87" ht="26" customHeight="1" spans="1:16">
      <c r="A87" s="54">
        <v>124</v>
      </c>
      <c r="B87" s="54" t="s">
        <v>556</v>
      </c>
      <c r="C87" s="57" t="s">
        <v>569</v>
      </c>
      <c r="D87" s="56" t="s">
        <v>567</v>
      </c>
      <c r="E87" s="62" t="s">
        <v>523</v>
      </c>
      <c r="F87" s="59">
        <v>6.7</v>
      </c>
      <c r="G87" s="60">
        <f t="shared" si="8"/>
        <v>335.46</v>
      </c>
      <c r="H87" s="61">
        <v>66.21</v>
      </c>
      <c r="I87" s="61">
        <v>269.25</v>
      </c>
      <c r="J87" s="66">
        <f t="shared" si="6"/>
        <v>12222.2222222222</v>
      </c>
      <c r="K87" s="66">
        <f t="shared" si="7"/>
        <v>15227.7313525225</v>
      </c>
      <c r="L87" s="66">
        <v>4100066.66666667</v>
      </c>
      <c r="M87" s="54" t="s">
        <v>494</v>
      </c>
      <c r="N87" s="54" t="s">
        <v>495</v>
      </c>
      <c r="O87" s="54" t="s">
        <v>496</v>
      </c>
      <c r="P87" s="54" t="s">
        <v>497</v>
      </c>
    </row>
    <row r="88" ht="26" customHeight="1" spans="1:16">
      <c r="A88" s="54">
        <v>125</v>
      </c>
      <c r="B88" s="54" t="s">
        <v>570</v>
      </c>
      <c r="C88" s="57" t="s">
        <v>571</v>
      </c>
      <c r="D88" s="56" t="s">
        <v>567</v>
      </c>
      <c r="E88" s="62" t="s">
        <v>523</v>
      </c>
      <c r="F88" s="59">
        <v>6.7</v>
      </c>
      <c r="G88" s="60">
        <f t="shared" ref="G88:G92" si="9">I88+H88</f>
        <v>191.75</v>
      </c>
      <c r="H88" s="61">
        <v>19.22</v>
      </c>
      <c r="I88" s="61">
        <v>172.53</v>
      </c>
      <c r="J88" s="66">
        <f t="shared" si="6"/>
        <v>11184.5166666667</v>
      </c>
      <c r="K88" s="66">
        <f t="shared" si="7"/>
        <v>12430.4820659209</v>
      </c>
      <c r="L88" s="66">
        <v>2144631.07083333</v>
      </c>
      <c r="M88" s="54" t="s">
        <v>494</v>
      </c>
      <c r="N88" s="54" t="s">
        <v>495</v>
      </c>
      <c r="O88" s="54" t="s">
        <v>496</v>
      </c>
      <c r="P88" s="54" t="s">
        <v>497</v>
      </c>
    </row>
    <row r="89" ht="26" customHeight="1" spans="1:16">
      <c r="A89" s="54">
        <v>126</v>
      </c>
      <c r="B89" s="54" t="s">
        <v>570</v>
      </c>
      <c r="C89" s="57" t="s">
        <v>572</v>
      </c>
      <c r="D89" s="56" t="s">
        <v>567</v>
      </c>
      <c r="E89" s="62" t="s">
        <v>523</v>
      </c>
      <c r="F89" s="59">
        <v>6.7</v>
      </c>
      <c r="G89" s="60">
        <f t="shared" si="9"/>
        <v>191.39</v>
      </c>
      <c r="H89" s="61">
        <v>19.18</v>
      </c>
      <c r="I89" s="61">
        <v>172.21</v>
      </c>
      <c r="J89" s="66">
        <f t="shared" si="6"/>
        <v>11184.5166666667</v>
      </c>
      <c r="K89" s="66">
        <f t="shared" si="7"/>
        <v>12430.1994357664</v>
      </c>
      <c r="L89" s="66">
        <v>2140604.64483333</v>
      </c>
      <c r="M89" s="54" t="s">
        <v>494</v>
      </c>
      <c r="N89" s="54" t="s">
        <v>495</v>
      </c>
      <c r="O89" s="54" t="s">
        <v>496</v>
      </c>
      <c r="P89" s="54" t="s">
        <v>497</v>
      </c>
    </row>
    <row r="90" ht="26" customHeight="1" spans="1:16">
      <c r="A90" s="54">
        <v>127</v>
      </c>
      <c r="B90" s="54" t="s">
        <v>570</v>
      </c>
      <c r="C90" s="57" t="s">
        <v>573</v>
      </c>
      <c r="D90" s="56" t="s">
        <v>567</v>
      </c>
      <c r="E90" s="62" t="s">
        <v>523</v>
      </c>
      <c r="F90" s="59">
        <v>6.7</v>
      </c>
      <c r="G90" s="60">
        <f t="shared" si="9"/>
        <v>190.33</v>
      </c>
      <c r="H90" s="61">
        <v>19.07</v>
      </c>
      <c r="I90" s="61">
        <v>171.26</v>
      </c>
      <c r="J90" s="66">
        <f t="shared" si="6"/>
        <v>11434.45</v>
      </c>
      <c r="K90" s="66">
        <f t="shared" si="7"/>
        <v>12707.6892940558</v>
      </c>
      <c r="L90" s="66">
        <v>2176318.8685</v>
      </c>
      <c r="M90" s="54" t="s">
        <v>494</v>
      </c>
      <c r="N90" s="54" t="s">
        <v>495</v>
      </c>
      <c r="O90" s="54" t="s">
        <v>496</v>
      </c>
      <c r="P90" s="54" t="s">
        <v>497</v>
      </c>
    </row>
    <row r="91" ht="26" customHeight="1" spans="1:16">
      <c r="A91" s="54">
        <v>128</v>
      </c>
      <c r="B91" s="54" t="s">
        <v>570</v>
      </c>
      <c r="C91" s="57" t="s">
        <v>574</v>
      </c>
      <c r="D91" s="56" t="s">
        <v>567</v>
      </c>
      <c r="E91" s="62" t="s">
        <v>523</v>
      </c>
      <c r="F91" s="59">
        <v>6.7</v>
      </c>
      <c r="G91" s="60">
        <f t="shared" si="9"/>
        <v>191.39</v>
      </c>
      <c r="H91" s="61">
        <v>19.18</v>
      </c>
      <c r="I91" s="61">
        <v>172.21</v>
      </c>
      <c r="J91" s="66">
        <f t="shared" si="6"/>
        <v>11684.3833333334</v>
      </c>
      <c r="K91" s="66">
        <f t="shared" si="7"/>
        <v>12985.7390753538</v>
      </c>
      <c r="L91" s="66">
        <v>2236274.12616667</v>
      </c>
      <c r="M91" s="54" t="s">
        <v>494</v>
      </c>
      <c r="N91" s="54" t="s">
        <v>495</v>
      </c>
      <c r="O91" s="54" t="s">
        <v>496</v>
      </c>
      <c r="P91" s="54" t="s">
        <v>497</v>
      </c>
    </row>
    <row r="92" ht="26" customHeight="1" spans="1:16">
      <c r="A92" s="54">
        <v>129</v>
      </c>
      <c r="B92" s="54" t="s">
        <v>570</v>
      </c>
      <c r="C92" s="57" t="s">
        <v>575</v>
      </c>
      <c r="D92" s="56" t="s">
        <v>567</v>
      </c>
      <c r="E92" s="62" t="s">
        <v>523</v>
      </c>
      <c r="F92" s="59">
        <v>6.7</v>
      </c>
      <c r="G92" s="60">
        <f t="shared" si="9"/>
        <v>191.39</v>
      </c>
      <c r="H92" s="61">
        <v>19.18</v>
      </c>
      <c r="I92" s="61">
        <v>172.21</v>
      </c>
      <c r="J92" s="66">
        <f t="shared" si="6"/>
        <v>11559.4166666666</v>
      </c>
      <c r="K92" s="66">
        <f t="shared" si="7"/>
        <v>12846.8541654569</v>
      </c>
      <c r="L92" s="66">
        <v>2212356.75583333</v>
      </c>
      <c r="M92" s="54" t="s">
        <v>494</v>
      </c>
      <c r="N92" s="54" t="s">
        <v>495</v>
      </c>
      <c r="O92" s="54" t="s">
        <v>496</v>
      </c>
      <c r="P92" s="54" t="s">
        <v>497</v>
      </c>
    </row>
    <row r="93" s="46" customFormat="1" ht="37.5" customHeight="1" spans="1:16">
      <c r="A93" s="54" t="s">
        <v>576</v>
      </c>
      <c r="B93" s="58" t="s">
        <v>577</v>
      </c>
      <c r="C93" s="58">
        <f>G93/88</f>
        <v>164.911704545455</v>
      </c>
      <c r="D93" s="58"/>
      <c r="E93" s="67" t="s">
        <v>578</v>
      </c>
      <c r="F93" s="68"/>
      <c r="G93" s="67">
        <f>SUM(G5:G92)</f>
        <v>14512.23</v>
      </c>
      <c r="H93" s="68"/>
      <c r="I93" s="58" t="s">
        <v>579</v>
      </c>
      <c r="J93" s="58">
        <f t="shared" si="6"/>
        <v>10837.827970841</v>
      </c>
      <c r="K93" s="54" t="s">
        <v>580</v>
      </c>
      <c r="L93" s="70">
        <f>SUM(L5:L92)</f>
        <v>157281052.213278</v>
      </c>
      <c r="M93" s="58" t="s">
        <v>581</v>
      </c>
      <c r="N93" s="54">
        <v>21</v>
      </c>
      <c r="O93" s="54"/>
      <c r="P93" s="54"/>
    </row>
    <row r="94" s="46" customFormat="1" ht="41.25" customHeight="1" spans="1:16">
      <c r="A94" s="54"/>
      <c r="B94" s="54" t="s">
        <v>582</v>
      </c>
      <c r="C94" s="54">
        <f>COUNTIFS(G5:G92,"&gt;1",G5:G92,"&lt;60")</f>
        <v>22</v>
      </c>
      <c r="D94" s="54"/>
      <c r="E94" s="54" t="s">
        <v>583</v>
      </c>
      <c r="F94" s="54"/>
      <c r="G94" s="54">
        <f>COUNTIFS(G5:G92,"&gt;60",G5:G92,"&lt;90")</f>
        <v>17</v>
      </c>
      <c r="H94" s="54"/>
      <c r="I94" s="54" t="s">
        <v>584</v>
      </c>
      <c r="J94" s="54">
        <f>COUNTIFS(G5:G92,"&gt;90",G5:G92,"&lt;144")</f>
        <v>1</v>
      </c>
      <c r="K94" s="54" t="s">
        <v>585</v>
      </c>
      <c r="L94" s="70">
        <f>COUNTIFS(G5:G92,"&gt;144")</f>
        <v>48</v>
      </c>
      <c r="M94" s="54"/>
      <c r="N94" s="54"/>
      <c r="O94" s="54"/>
      <c r="P94" s="54"/>
    </row>
    <row r="95" s="46" customFormat="1" ht="24" customHeight="1" spans="1:16">
      <c r="A95" s="69" t="s">
        <v>586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71"/>
    </row>
    <row r="96" s="46" customFormat="1" ht="77.1" customHeight="1" spans="1:16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71"/>
    </row>
  </sheetData>
  <mergeCells count="11">
    <mergeCell ref="A1:P1"/>
    <mergeCell ref="A2:P2"/>
    <mergeCell ref="A3:P3"/>
    <mergeCell ref="C93:D93"/>
    <mergeCell ref="E93:F93"/>
    <mergeCell ref="G93:H93"/>
    <mergeCell ref="C94:D94"/>
    <mergeCell ref="E94:F94"/>
    <mergeCell ref="G94:H94"/>
    <mergeCell ref="A93:A94"/>
    <mergeCell ref="A95:P96"/>
  </mergeCells>
  <pageMargins left="0.393055555555556" right="0.393055555555556" top="0.393055555555556" bottom="0.393055555555556" header="0.393055555555556" footer="0.393055555555556"/>
  <pageSetup paperSize="9" scale="5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8"/>
  <sheetViews>
    <sheetView topLeftCell="A420" workbookViewId="0">
      <selection activeCell="L430" sqref="L430"/>
    </sheetView>
  </sheetViews>
  <sheetFormatPr defaultColWidth="11" defaultRowHeight="15.75"/>
  <cols>
    <col min="2" max="2" width="18.625" customWidth="1"/>
    <col min="5" max="5" width="13.5" customWidth="1"/>
    <col min="12" max="12" width="15.375" customWidth="1"/>
    <col min="14" max="14" width="16.125" customWidth="1"/>
  </cols>
  <sheetData>
    <row r="1" ht="33.75" spans="1:15">
      <c r="A1" s="1"/>
      <c r="B1" s="2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588</v>
      </c>
      <c r="B2" s="1"/>
      <c r="C2" s="1"/>
      <c r="D2" s="1"/>
      <c r="E2" s="1"/>
      <c r="F2" s="1"/>
      <c r="G2" s="1"/>
      <c r="H2" s="1"/>
      <c r="I2" s="12"/>
      <c r="J2" s="13" t="s">
        <v>589</v>
      </c>
      <c r="K2" s="13"/>
      <c r="L2" s="13"/>
      <c r="M2" s="13"/>
      <c r="N2" s="13"/>
      <c r="O2" s="13"/>
    </row>
    <row r="3" spans="1:15">
      <c r="A3" s="3" t="s">
        <v>590</v>
      </c>
      <c r="B3" s="1"/>
      <c r="C3" s="1"/>
      <c r="D3" s="1"/>
      <c r="E3" s="1"/>
      <c r="F3" s="1"/>
      <c r="G3" s="1"/>
      <c r="H3" s="1"/>
      <c r="I3" s="14" t="s">
        <v>591</v>
      </c>
      <c r="J3" s="13" t="s">
        <v>592</v>
      </c>
      <c r="K3" s="13"/>
      <c r="L3" s="13"/>
      <c r="M3" s="13"/>
      <c r="N3" s="13"/>
      <c r="O3" s="13"/>
    </row>
    <row r="4" spans="1:15">
      <c r="A4" s="3" t="s">
        <v>593</v>
      </c>
      <c r="B4" s="1"/>
      <c r="C4" s="1"/>
      <c r="D4" s="1"/>
      <c r="E4" s="1"/>
      <c r="F4" s="1"/>
      <c r="G4" s="1"/>
      <c r="H4" s="1"/>
      <c r="I4" s="12"/>
      <c r="J4" s="13" t="s">
        <v>594</v>
      </c>
      <c r="K4" s="13"/>
      <c r="L4" s="13"/>
      <c r="M4" s="13"/>
      <c r="N4" s="13"/>
      <c r="O4" s="13"/>
    </row>
    <row r="5" ht="67.5" spans="1:15">
      <c r="A5" s="4" t="s">
        <v>475</v>
      </c>
      <c r="B5" s="4" t="s">
        <v>4</v>
      </c>
      <c r="C5" s="33" t="s">
        <v>595</v>
      </c>
      <c r="D5" s="4" t="s">
        <v>596</v>
      </c>
      <c r="E5" s="4" t="s">
        <v>597</v>
      </c>
      <c r="F5" s="6" t="s">
        <v>598</v>
      </c>
      <c r="G5" s="6" t="s">
        <v>599</v>
      </c>
      <c r="H5" s="6" t="s">
        <v>600</v>
      </c>
      <c r="I5" s="15" t="s">
        <v>601</v>
      </c>
      <c r="J5" s="16" t="s">
        <v>602</v>
      </c>
      <c r="K5" s="16" t="s">
        <v>603</v>
      </c>
      <c r="L5" s="16" t="s">
        <v>604</v>
      </c>
      <c r="M5" s="17" t="s">
        <v>605</v>
      </c>
      <c r="N5" s="4" t="s">
        <v>487</v>
      </c>
      <c r="O5" s="18" t="s">
        <v>606</v>
      </c>
    </row>
    <row r="6" ht="16.5" spans="1:15">
      <c r="A6" s="34">
        <v>1</v>
      </c>
      <c r="B6" s="35" t="s">
        <v>607</v>
      </c>
      <c r="C6" s="8" t="s">
        <v>608</v>
      </c>
      <c r="D6" s="8" t="s">
        <v>609</v>
      </c>
      <c r="E6" s="36" t="s">
        <v>610</v>
      </c>
      <c r="F6" s="8">
        <v>3</v>
      </c>
      <c r="G6" s="37">
        <v>87.89</v>
      </c>
      <c r="H6" s="37">
        <v>69.94</v>
      </c>
      <c r="I6" s="8">
        <v>17.95</v>
      </c>
      <c r="J6" s="19">
        <v>19346.1045181584</v>
      </c>
      <c r="K6" s="19">
        <v>15395</v>
      </c>
      <c r="L6" s="20">
        <v>1353066.55</v>
      </c>
      <c r="M6" s="21" t="s">
        <v>611</v>
      </c>
      <c r="N6" s="21" t="s">
        <v>612</v>
      </c>
      <c r="O6" s="8"/>
    </row>
    <row r="7" ht="16.5" spans="1:15">
      <c r="A7" s="38">
        <v>2</v>
      </c>
      <c r="B7" s="39" t="s">
        <v>613</v>
      </c>
      <c r="C7" s="8" t="s">
        <v>614</v>
      </c>
      <c r="D7" s="8" t="s">
        <v>609</v>
      </c>
      <c r="E7" s="36" t="s">
        <v>610</v>
      </c>
      <c r="F7" s="8">
        <v>3</v>
      </c>
      <c r="G7" s="37">
        <v>87.89</v>
      </c>
      <c r="H7" s="37">
        <v>69.94</v>
      </c>
      <c r="I7" s="8">
        <v>17.95</v>
      </c>
      <c r="J7" s="19">
        <v>19471.7693737489</v>
      </c>
      <c r="K7" s="19">
        <v>15495</v>
      </c>
      <c r="L7" s="20">
        <v>1361855.55</v>
      </c>
      <c r="M7" s="21" t="s">
        <v>611</v>
      </c>
      <c r="N7" s="21" t="s">
        <v>612</v>
      </c>
      <c r="O7" s="8"/>
    </row>
    <row r="8" ht="16.5" spans="1:15">
      <c r="A8" s="38">
        <v>3</v>
      </c>
      <c r="B8" s="39" t="s">
        <v>615</v>
      </c>
      <c r="C8" s="8" t="s">
        <v>616</v>
      </c>
      <c r="D8" s="8" t="s">
        <v>609</v>
      </c>
      <c r="E8" s="36" t="s">
        <v>610</v>
      </c>
      <c r="F8" s="8">
        <v>3</v>
      </c>
      <c r="G8" s="37">
        <v>87.89</v>
      </c>
      <c r="H8" s="37">
        <v>69.94</v>
      </c>
      <c r="I8" s="8">
        <v>17.95</v>
      </c>
      <c r="J8" s="19">
        <v>19597.4342293394</v>
      </c>
      <c r="K8" s="19">
        <v>15595</v>
      </c>
      <c r="L8" s="20">
        <v>1370644.55</v>
      </c>
      <c r="M8" s="21" t="s">
        <v>611</v>
      </c>
      <c r="N8" s="21" t="s">
        <v>612</v>
      </c>
      <c r="O8" s="8"/>
    </row>
    <row r="9" ht="16.5" spans="1:15">
      <c r="A9" s="38">
        <v>4</v>
      </c>
      <c r="B9" s="39" t="s">
        <v>617</v>
      </c>
      <c r="C9" s="8" t="s">
        <v>618</v>
      </c>
      <c r="D9" s="8" t="s">
        <v>609</v>
      </c>
      <c r="E9" s="36" t="s">
        <v>610</v>
      </c>
      <c r="F9" s="8">
        <v>3</v>
      </c>
      <c r="G9" s="37">
        <v>87.89</v>
      </c>
      <c r="H9" s="37">
        <v>69.94</v>
      </c>
      <c r="I9" s="8">
        <v>17.95</v>
      </c>
      <c r="J9" s="19">
        <v>19660.2666571347</v>
      </c>
      <c r="K9" s="19">
        <v>15645</v>
      </c>
      <c r="L9" s="20">
        <v>1375039.05</v>
      </c>
      <c r="M9" s="21" t="s">
        <v>611</v>
      </c>
      <c r="N9" s="21" t="s">
        <v>612</v>
      </c>
      <c r="O9" s="8"/>
    </row>
    <row r="10" ht="16.5" spans="1:15">
      <c r="A10" s="38">
        <v>5</v>
      </c>
      <c r="B10" s="39" t="s">
        <v>619</v>
      </c>
      <c r="C10" s="8" t="s">
        <v>620</v>
      </c>
      <c r="D10" s="8" t="s">
        <v>609</v>
      </c>
      <c r="E10" s="36" t="s">
        <v>610</v>
      </c>
      <c r="F10" s="8">
        <v>3</v>
      </c>
      <c r="G10" s="37">
        <v>87.89</v>
      </c>
      <c r="H10" s="37">
        <v>69.94</v>
      </c>
      <c r="I10" s="8">
        <v>17.95</v>
      </c>
      <c r="J10" s="19">
        <v>19635.1336860166</v>
      </c>
      <c r="K10" s="19">
        <v>15625</v>
      </c>
      <c r="L10" s="20">
        <v>1373281.25</v>
      </c>
      <c r="M10" s="21" t="s">
        <v>611</v>
      </c>
      <c r="N10" s="21" t="s">
        <v>612</v>
      </c>
      <c r="O10" s="8"/>
    </row>
    <row r="11" ht="16.5" spans="1:15">
      <c r="A11" s="38">
        <v>6</v>
      </c>
      <c r="B11" s="39" t="s">
        <v>621</v>
      </c>
      <c r="C11" s="8" t="s">
        <v>622</v>
      </c>
      <c r="D11" s="8" t="s">
        <v>609</v>
      </c>
      <c r="E11" s="36" t="s">
        <v>610</v>
      </c>
      <c r="F11" s="8">
        <v>3</v>
      </c>
      <c r="G11" s="37">
        <v>87.89</v>
      </c>
      <c r="H11" s="37">
        <v>69.94</v>
      </c>
      <c r="I11" s="8">
        <v>17.95</v>
      </c>
      <c r="J11" s="19">
        <v>19610.0007148985</v>
      </c>
      <c r="K11" s="19">
        <v>15605</v>
      </c>
      <c r="L11" s="20">
        <v>1371523.45</v>
      </c>
      <c r="M11" s="21" t="s">
        <v>611</v>
      </c>
      <c r="N11" s="21" t="s">
        <v>612</v>
      </c>
      <c r="O11" s="8"/>
    </row>
    <row r="12" ht="16.5" spans="1:15">
      <c r="A12" s="38">
        <v>7</v>
      </c>
      <c r="B12" s="39" t="s">
        <v>623</v>
      </c>
      <c r="C12" s="8" t="s">
        <v>624</v>
      </c>
      <c r="D12" s="8" t="s">
        <v>609</v>
      </c>
      <c r="E12" s="36" t="s">
        <v>610</v>
      </c>
      <c r="F12" s="8">
        <v>3</v>
      </c>
      <c r="G12" s="37">
        <v>87.89</v>
      </c>
      <c r="H12" s="37">
        <v>69.94</v>
      </c>
      <c r="I12" s="8">
        <v>17.95</v>
      </c>
      <c r="J12" s="19">
        <v>19584.8677437804</v>
      </c>
      <c r="K12" s="19">
        <v>15585</v>
      </c>
      <c r="L12" s="20">
        <v>1369765.65</v>
      </c>
      <c r="M12" s="21" t="s">
        <v>611</v>
      </c>
      <c r="N12" s="21" t="s">
        <v>612</v>
      </c>
      <c r="O12" s="8"/>
    </row>
    <row r="13" ht="16.5" spans="1:15">
      <c r="A13" s="38">
        <v>8</v>
      </c>
      <c r="B13" s="39" t="s">
        <v>625</v>
      </c>
      <c r="C13" s="8" t="s">
        <v>626</v>
      </c>
      <c r="D13" s="8" t="s">
        <v>609</v>
      </c>
      <c r="E13" s="36" t="s">
        <v>610</v>
      </c>
      <c r="F13" s="8">
        <v>3</v>
      </c>
      <c r="G13" s="37">
        <v>87.89</v>
      </c>
      <c r="H13" s="37">
        <v>69.94</v>
      </c>
      <c r="I13" s="8">
        <v>17.95</v>
      </c>
      <c r="J13" s="19">
        <v>19559.7347726623</v>
      </c>
      <c r="K13" s="19">
        <v>15565</v>
      </c>
      <c r="L13" s="20">
        <v>1368007.85</v>
      </c>
      <c r="M13" s="21" t="s">
        <v>611</v>
      </c>
      <c r="N13" s="21" t="s">
        <v>612</v>
      </c>
      <c r="O13" s="8"/>
    </row>
    <row r="14" ht="16.5" spans="1:15">
      <c r="A14" s="38">
        <v>9</v>
      </c>
      <c r="B14" s="39" t="s">
        <v>627</v>
      </c>
      <c r="C14" s="8" t="s">
        <v>628</v>
      </c>
      <c r="D14" s="8" t="s">
        <v>609</v>
      </c>
      <c r="E14" s="36" t="s">
        <v>610</v>
      </c>
      <c r="F14" s="8">
        <v>3</v>
      </c>
      <c r="G14" s="37">
        <v>87.89</v>
      </c>
      <c r="H14" s="37">
        <v>69.94</v>
      </c>
      <c r="I14" s="8">
        <v>17.95</v>
      </c>
      <c r="J14" s="19">
        <v>19534.6018015442</v>
      </c>
      <c r="K14" s="19">
        <v>15545</v>
      </c>
      <c r="L14" s="20">
        <v>1366250.05</v>
      </c>
      <c r="M14" s="21" t="s">
        <v>611</v>
      </c>
      <c r="N14" s="21" t="s">
        <v>612</v>
      </c>
      <c r="O14" s="8"/>
    </row>
    <row r="15" ht="16.5" spans="1:15">
      <c r="A15" s="38">
        <v>10</v>
      </c>
      <c r="B15" s="39" t="s">
        <v>629</v>
      </c>
      <c r="C15" s="8" t="s">
        <v>630</v>
      </c>
      <c r="D15" s="8" t="s">
        <v>609</v>
      </c>
      <c r="E15" s="36" t="s">
        <v>610</v>
      </c>
      <c r="F15" s="8">
        <v>3</v>
      </c>
      <c r="G15" s="37">
        <v>87.89</v>
      </c>
      <c r="H15" s="37">
        <v>69.94</v>
      </c>
      <c r="I15" s="8">
        <v>17.95</v>
      </c>
      <c r="J15" s="19">
        <v>19358.6710037175</v>
      </c>
      <c r="K15" s="19">
        <v>15405</v>
      </c>
      <c r="L15" s="20">
        <v>1353945.45</v>
      </c>
      <c r="M15" s="21" t="s">
        <v>611</v>
      </c>
      <c r="N15" s="21" t="s">
        <v>612</v>
      </c>
      <c r="O15" s="8"/>
    </row>
    <row r="16" ht="16.5" spans="1:15">
      <c r="A16" s="38">
        <v>11</v>
      </c>
      <c r="B16" s="39" t="s">
        <v>631</v>
      </c>
      <c r="C16" s="8" t="s">
        <v>632</v>
      </c>
      <c r="D16" s="8" t="s">
        <v>609</v>
      </c>
      <c r="E16" s="36" t="s">
        <v>610</v>
      </c>
      <c r="F16" s="8">
        <v>3</v>
      </c>
      <c r="G16" s="37">
        <v>87.89</v>
      </c>
      <c r="H16" s="37">
        <v>69.94</v>
      </c>
      <c r="I16" s="8">
        <v>17.95</v>
      </c>
      <c r="J16" s="19">
        <v>19484.335859308</v>
      </c>
      <c r="K16" s="19">
        <v>15505</v>
      </c>
      <c r="L16" s="20">
        <v>1362734.45</v>
      </c>
      <c r="M16" s="21" t="s">
        <v>611</v>
      </c>
      <c r="N16" s="21" t="s">
        <v>612</v>
      </c>
      <c r="O16" s="8"/>
    </row>
    <row r="17" ht="16.5" spans="1:15">
      <c r="A17" s="38">
        <v>12</v>
      </c>
      <c r="B17" s="39" t="s">
        <v>633</v>
      </c>
      <c r="C17" s="8" t="s">
        <v>634</v>
      </c>
      <c r="D17" s="8" t="s">
        <v>609</v>
      </c>
      <c r="E17" s="36" t="s">
        <v>610</v>
      </c>
      <c r="F17" s="8">
        <v>3</v>
      </c>
      <c r="G17" s="37">
        <v>87.89</v>
      </c>
      <c r="H17" s="37">
        <v>69.94</v>
      </c>
      <c r="I17" s="8">
        <v>17.95</v>
      </c>
      <c r="J17" s="19">
        <v>19459.2028881899</v>
      </c>
      <c r="K17" s="19">
        <v>15485</v>
      </c>
      <c r="L17" s="20">
        <v>1360976.65</v>
      </c>
      <c r="M17" s="21" t="s">
        <v>611</v>
      </c>
      <c r="N17" s="21" t="s">
        <v>612</v>
      </c>
      <c r="O17" s="8"/>
    </row>
    <row r="18" ht="16.5" spans="1:15">
      <c r="A18" s="38">
        <v>13</v>
      </c>
      <c r="B18" s="39" t="s">
        <v>635</v>
      </c>
      <c r="C18" s="8" t="s">
        <v>636</v>
      </c>
      <c r="D18" s="8" t="s">
        <v>609</v>
      </c>
      <c r="E18" s="36" t="s">
        <v>610</v>
      </c>
      <c r="F18" s="8">
        <v>3</v>
      </c>
      <c r="G18" s="37">
        <v>87.89</v>
      </c>
      <c r="H18" s="37">
        <v>69.94</v>
      </c>
      <c r="I18" s="8">
        <v>17.95</v>
      </c>
      <c r="J18" s="19">
        <v>19434.0699170718</v>
      </c>
      <c r="K18" s="19">
        <v>15465</v>
      </c>
      <c r="L18" s="20">
        <v>1359218.85</v>
      </c>
      <c r="M18" s="21" t="s">
        <v>611</v>
      </c>
      <c r="N18" s="21" t="s">
        <v>612</v>
      </c>
      <c r="O18" s="8"/>
    </row>
    <row r="19" ht="16.5" spans="1:15">
      <c r="A19" s="38">
        <v>14</v>
      </c>
      <c r="B19" s="39" t="s">
        <v>637</v>
      </c>
      <c r="C19" s="8" t="s">
        <v>638</v>
      </c>
      <c r="D19" s="8" t="s">
        <v>609</v>
      </c>
      <c r="E19" s="36" t="s">
        <v>610</v>
      </c>
      <c r="F19" s="8">
        <v>3</v>
      </c>
      <c r="G19" s="37">
        <v>87.89</v>
      </c>
      <c r="H19" s="37">
        <v>69.94</v>
      </c>
      <c r="I19" s="8">
        <v>17.95</v>
      </c>
      <c r="J19" s="19">
        <v>19408.9369459537</v>
      </c>
      <c r="K19" s="19">
        <v>15445</v>
      </c>
      <c r="L19" s="20">
        <v>1357461.05</v>
      </c>
      <c r="M19" s="21" t="s">
        <v>611</v>
      </c>
      <c r="N19" s="21" t="s">
        <v>612</v>
      </c>
      <c r="O19" s="8"/>
    </row>
    <row r="20" ht="16.5" spans="1:15">
      <c r="A20" s="38">
        <v>15</v>
      </c>
      <c r="B20" s="39" t="s">
        <v>639</v>
      </c>
      <c r="C20" s="8" t="s">
        <v>640</v>
      </c>
      <c r="D20" s="8" t="s">
        <v>609</v>
      </c>
      <c r="E20" s="36" t="s">
        <v>610</v>
      </c>
      <c r="F20" s="8">
        <v>3</v>
      </c>
      <c r="G20" s="37">
        <v>87.89</v>
      </c>
      <c r="H20" s="37">
        <v>69.94</v>
      </c>
      <c r="I20" s="8">
        <v>17.95</v>
      </c>
      <c r="J20" s="19">
        <v>19383.8039748356</v>
      </c>
      <c r="K20" s="19">
        <v>15425</v>
      </c>
      <c r="L20" s="20">
        <v>1355703.25</v>
      </c>
      <c r="M20" s="21" t="s">
        <v>611</v>
      </c>
      <c r="N20" s="21" t="s">
        <v>612</v>
      </c>
      <c r="O20" s="22"/>
    </row>
    <row r="21" ht="16.5" spans="1:15">
      <c r="A21" s="38">
        <v>16</v>
      </c>
      <c r="B21" s="39" t="s">
        <v>641</v>
      </c>
      <c r="C21" s="8" t="s">
        <v>642</v>
      </c>
      <c r="D21" s="8" t="s">
        <v>609</v>
      </c>
      <c r="E21" s="36" t="s">
        <v>610</v>
      </c>
      <c r="F21" s="8">
        <v>3</v>
      </c>
      <c r="G21" s="37">
        <v>87.89</v>
      </c>
      <c r="H21" s="37">
        <v>69.94</v>
      </c>
      <c r="I21" s="8">
        <v>17.95</v>
      </c>
      <c r="J21" s="19">
        <v>19145.0407492136</v>
      </c>
      <c r="K21" s="19">
        <v>15235</v>
      </c>
      <c r="L21" s="20">
        <v>1339004.15</v>
      </c>
      <c r="M21" s="21" t="s">
        <v>611</v>
      </c>
      <c r="N21" s="21" t="s">
        <v>612</v>
      </c>
      <c r="O21" s="22"/>
    </row>
    <row r="22" ht="16.5" spans="1:15">
      <c r="A22" s="38">
        <v>17</v>
      </c>
      <c r="B22" s="39" t="s">
        <v>643</v>
      </c>
      <c r="C22" s="8" t="s">
        <v>644</v>
      </c>
      <c r="D22" s="8" t="s">
        <v>609</v>
      </c>
      <c r="E22" s="36" t="s">
        <v>610</v>
      </c>
      <c r="F22" s="8">
        <v>3</v>
      </c>
      <c r="G22" s="37">
        <v>87.89</v>
      </c>
      <c r="H22" s="37">
        <v>69.94</v>
      </c>
      <c r="I22" s="8">
        <v>17.95</v>
      </c>
      <c r="J22" s="19">
        <v>19333.5380325994</v>
      </c>
      <c r="K22" s="19">
        <v>15385</v>
      </c>
      <c r="L22" s="20">
        <v>1352187.65</v>
      </c>
      <c r="M22" s="21" t="s">
        <v>611</v>
      </c>
      <c r="N22" s="21" t="s">
        <v>612</v>
      </c>
      <c r="O22" s="22"/>
    </row>
    <row r="23" ht="16.5" spans="1:15">
      <c r="A23" s="38">
        <v>18</v>
      </c>
      <c r="B23" s="39" t="s">
        <v>645</v>
      </c>
      <c r="C23" s="8" t="s">
        <v>646</v>
      </c>
      <c r="D23" s="8" t="s">
        <v>609</v>
      </c>
      <c r="E23" s="36" t="s">
        <v>610</v>
      </c>
      <c r="F23" s="8">
        <v>3</v>
      </c>
      <c r="G23" s="37">
        <v>87.89</v>
      </c>
      <c r="H23" s="37">
        <v>69.94</v>
      </c>
      <c r="I23" s="8">
        <v>17.95</v>
      </c>
      <c r="J23" s="19">
        <v>19308.4050614813</v>
      </c>
      <c r="K23" s="19">
        <v>15365</v>
      </c>
      <c r="L23" s="20">
        <v>1350429.85</v>
      </c>
      <c r="M23" s="21" t="s">
        <v>611</v>
      </c>
      <c r="N23" s="21" t="s">
        <v>612</v>
      </c>
      <c r="O23" s="22"/>
    </row>
    <row r="24" ht="16.5" spans="1:15">
      <c r="A24" s="38">
        <v>19</v>
      </c>
      <c r="B24" s="39" t="s">
        <v>647</v>
      </c>
      <c r="C24" s="8" t="s">
        <v>648</v>
      </c>
      <c r="D24" s="8" t="s">
        <v>609</v>
      </c>
      <c r="E24" s="36" t="s">
        <v>610</v>
      </c>
      <c r="F24" s="8">
        <v>3</v>
      </c>
      <c r="G24" s="37">
        <v>87.89</v>
      </c>
      <c r="H24" s="37">
        <v>69.94</v>
      </c>
      <c r="I24" s="8">
        <v>17.95</v>
      </c>
      <c r="J24" s="19">
        <v>19283.2720903632</v>
      </c>
      <c r="K24" s="19">
        <v>15345</v>
      </c>
      <c r="L24" s="20">
        <v>1348672.05</v>
      </c>
      <c r="M24" s="21" t="s">
        <v>611</v>
      </c>
      <c r="N24" s="21" t="s">
        <v>612</v>
      </c>
      <c r="O24" s="22"/>
    </row>
    <row r="25" ht="16.5" spans="1:15">
      <c r="A25" s="38">
        <v>20</v>
      </c>
      <c r="B25" s="39" t="s">
        <v>649</v>
      </c>
      <c r="C25" s="8" t="s">
        <v>650</v>
      </c>
      <c r="D25" s="8" t="s">
        <v>609</v>
      </c>
      <c r="E25" s="36" t="s">
        <v>610</v>
      </c>
      <c r="F25" s="8">
        <v>3</v>
      </c>
      <c r="G25" s="37">
        <v>87.89</v>
      </c>
      <c r="H25" s="37">
        <v>69.94</v>
      </c>
      <c r="I25" s="8">
        <v>17.95</v>
      </c>
      <c r="J25" s="19">
        <v>19044.5088647412</v>
      </c>
      <c r="K25" s="19">
        <v>15155</v>
      </c>
      <c r="L25" s="20">
        <v>1331972.95</v>
      </c>
      <c r="M25" s="21" t="s">
        <v>611</v>
      </c>
      <c r="N25" s="21" t="s">
        <v>612</v>
      </c>
      <c r="O25" s="22"/>
    </row>
    <row r="26" ht="16.5" spans="1:15">
      <c r="A26" s="38">
        <v>21</v>
      </c>
      <c r="B26" s="39" t="s">
        <v>651</v>
      </c>
      <c r="C26" s="8" t="s">
        <v>652</v>
      </c>
      <c r="D26" s="8" t="s">
        <v>609</v>
      </c>
      <c r="E26" s="36" t="s">
        <v>610</v>
      </c>
      <c r="F26" s="8">
        <v>3</v>
      </c>
      <c r="G26" s="37">
        <v>87.89</v>
      </c>
      <c r="H26" s="37">
        <v>69.94</v>
      </c>
      <c r="I26" s="8">
        <v>17.95</v>
      </c>
      <c r="J26" s="19">
        <v>19233.006148127</v>
      </c>
      <c r="K26" s="19">
        <v>15305</v>
      </c>
      <c r="L26" s="20">
        <v>1345156.45</v>
      </c>
      <c r="M26" s="21" t="s">
        <v>611</v>
      </c>
      <c r="N26" s="21" t="s">
        <v>612</v>
      </c>
      <c r="O26" s="22"/>
    </row>
    <row r="27" ht="16.5" spans="1:15">
      <c r="A27" s="38">
        <v>22</v>
      </c>
      <c r="B27" s="39" t="s">
        <v>653</v>
      </c>
      <c r="C27" s="8" t="s">
        <v>654</v>
      </c>
      <c r="D27" s="8" t="s">
        <v>609</v>
      </c>
      <c r="E27" s="36" t="s">
        <v>610</v>
      </c>
      <c r="F27" s="8">
        <v>3</v>
      </c>
      <c r="G27" s="37">
        <v>87.89</v>
      </c>
      <c r="H27" s="37">
        <v>69.94</v>
      </c>
      <c r="I27" s="8">
        <v>17.95</v>
      </c>
      <c r="J27" s="19">
        <v>19207.8731770089</v>
      </c>
      <c r="K27" s="19">
        <v>15285</v>
      </c>
      <c r="L27" s="20">
        <v>1343398.65</v>
      </c>
      <c r="M27" s="21" t="s">
        <v>611</v>
      </c>
      <c r="N27" s="21" t="s">
        <v>612</v>
      </c>
      <c r="O27" s="22"/>
    </row>
    <row r="28" ht="16.5" spans="1:15">
      <c r="A28" s="38">
        <v>23</v>
      </c>
      <c r="B28" s="39" t="s">
        <v>655</v>
      </c>
      <c r="C28" s="8" t="s">
        <v>656</v>
      </c>
      <c r="D28" s="8" t="s">
        <v>609</v>
      </c>
      <c r="E28" s="36" t="s">
        <v>610</v>
      </c>
      <c r="F28" s="8">
        <v>3</v>
      </c>
      <c r="G28" s="37">
        <v>87.89</v>
      </c>
      <c r="H28" s="37">
        <v>69.94</v>
      </c>
      <c r="I28" s="8">
        <v>17.95</v>
      </c>
      <c r="J28" s="19">
        <v>19182.7402058908</v>
      </c>
      <c r="K28" s="19">
        <v>15265</v>
      </c>
      <c r="L28" s="20">
        <v>1341640.85</v>
      </c>
      <c r="M28" s="21" t="s">
        <v>611</v>
      </c>
      <c r="N28" s="21" t="s">
        <v>612</v>
      </c>
      <c r="O28" s="22"/>
    </row>
    <row r="29" ht="16.5" spans="1:15">
      <c r="A29" s="38">
        <v>24</v>
      </c>
      <c r="B29" s="39" t="s">
        <v>657</v>
      </c>
      <c r="C29" s="8" t="s">
        <v>658</v>
      </c>
      <c r="D29" s="8" t="s">
        <v>609</v>
      </c>
      <c r="E29" s="36" t="s">
        <v>610</v>
      </c>
      <c r="F29" s="8">
        <v>3</v>
      </c>
      <c r="G29" s="37">
        <v>87.89</v>
      </c>
      <c r="H29" s="37">
        <v>69.94</v>
      </c>
      <c r="I29" s="8">
        <v>17.95</v>
      </c>
      <c r="J29" s="19">
        <v>19157.6072347727</v>
      </c>
      <c r="K29" s="19">
        <v>15245</v>
      </c>
      <c r="L29" s="20">
        <v>1339883.05</v>
      </c>
      <c r="M29" s="21" t="s">
        <v>611</v>
      </c>
      <c r="N29" s="21" t="s">
        <v>612</v>
      </c>
      <c r="O29" s="22"/>
    </row>
    <row r="30" ht="16.5" spans="1:15">
      <c r="A30" s="38">
        <v>25</v>
      </c>
      <c r="B30" s="39" t="s">
        <v>659</v>
      </c>
      <c r="C30" s="8" t="s">
        <v>660</v>
      </c>
      <c r="D30" s="8" t="s">
        <v>609</v>
      </c>
      <c r="E30" s="36" t="s">
        <v>610</v>
      </c>
      <c r="F30" s="8">
        <v>3</v>
      </c>
      <c r="G30" s="37">
        <v>87.89</v>
      </c>
      <c r="H30" s="37">
        <v>69.94</v>
      </c>
      <c r="I30" s="8">
        <v>17.95</v>
      </c>
      <c r="J30" s="19">
        <v>19132.4742636546</v>
      </c>
      <c r="K30" s="19">
        <v>15225</v>
      </c>
      <c r="L30" s="20">
        <v>1338125.25</v>
      </c>
      <c r="M30" s="21" t="s">
        <v>611</v>
      </c>
      <c r="N30" s="21" t="s">
        <v>612</v>
      </c>
      <c r="O30" s="22"/>
    </row>
    <row r="31" ht="16.5" spans="1:15">
      <c r="A31" s="38">
        <v>26</v>
      </c>
      <c r="B31" s="39" t="s">
        <v>661</v>
      </c>
      <c r="C31" s="8" t="s">
        <v>662</v>
      </c>
      <c r="D31" s="8" t="s">
        <v>609</v>
      </c>
      <c r="E31" s="36" t="s">
        <v>610</v>
      </c>
      <c r="F31" s="8">
        <v>3</v>
      </c>
      <c r="G31" s="37">
        <v>87.89</v>
      </c>
      <c r="H31" s="37">
        <v>69.94</v>
      </c>
      <c r="I31" s="8">
        <v>17.95</v>
      </c>
      <c r="J31" s="19">
        <v>19107.3412925365</v>
      </c>
      <c r="K31" s="19">
        <v>15205</v>
      </c>
      <c r="L31" s="20">
        <v>1336367.45</v>
      </c>
      <c r="M31" s="21" t="s">
        <v>611</v>
      </c>
      <c r="N31" s="21" t="s">
        <v>612</v>
      </c>
      <c r="O31" s="22"/>
    </row>
    <row r="32" ht="16.5" spans="1:15">
      <c r="A32" s="38">
        <v>27</v>
      </c>
      <c r="B32" s="39" t="s">
        <v>663</v>
      </c>
      <c r="C32" s="8" t="s">
        <v>664</v>
      </c>
      <c r="D32" s="8" t="s">
        <v>609</v>
      </c>
      <c r="E32" s="36" t="s">
        <v>610</v>
      </c>
      <c r="F32" s="8">
        <v>3</v>
      </c>
      <c r="G32" s="37">
        <v>87.89</v>
      </c>
      <c r="H32" s="37">
        <v>69.94</v>
      </c>
      <c r="I32" s="8">
        <v>17.95</v>
      </c>
      <c r="J32" s="19">
        <v>19082.2083214184</v>
      </c>
      <c r="K32" s="19">
        <v>15185</v>
      </c>
      <c r="L32" s="20">
        <v>1334609.65</v>
      </c>
      <c r="M32" s="21" t="s">
        <v>611</v>
      </c>
      <c r="N32" s="21" t="s">
        <v>612</v>
      </c>
      <c r="O32" s="22"/>
    </row>
    <row r="33" ht="16.5" spans="1:15">
      <c r="A33" s="38">
        <v>28</v>
      </c>
      <c r="B33" s="39" t="s">
        <v>665</v>
      </c>
      <c r="C33" s="8" t="s">
        <v>666</v>
      </c>
      <c r="D33" s="8" t="s">
        <v>609</v>
      </c>
      <c r="E33" s="36" t="s">
        <v>610</v>
      </c>
      <c r="F33" s="8">
        <v>3</v>
      </c>
      <c r="G33" s="37">
        <v>87.89</v>
      </c>
      <c r="H33" s="37">
        <v>69.94</v>
      </c>
      <c r="I33" s="8">
        <v>17.95</v>
      </c>
      <c r="J33" s="19">
        <v>19057.0753503003</v>
      </c>
      <c r="K33" s="19">
        <v>15165</v>
      </c>
      <c r="L33" s="20">
        <v>1332851.85</v>
      </c>
      <c r="M33" s="21" t="s">
        <v>611</v>
      </c>
      <c r="N33" s="21" t="s">
        <v>612</v>
      </c>
      <c r="O33" s="22"/>
    </row>
    <row r="34" ht="16.5" spans="1:15">
      <c r="A34" s="38">
        <v>29</v>
      </c>
      <c r="B34" s="39" t="s">
        <v>667</v>
      </c>
      <c r="C34" s="8" t="s">
        <v>668</v>
      </c>
      <c r="D34" s="8" t="s">
        <v>609</v>
      </c>
      <c r="E34" s="36" t="s">
        <v>610</v>
      </c>
      <c r="F34" s="8">
        <v>3</v>
      </c>
      <c r="G34" s="37">
        <v>87.89</v>
      </c>
      <c r="H34" s="37">
        <v>69.94</v>
      </c>
      <c r="I34" s="8">
        <v>17.95</v>
      </c>
      <c r="J34" s="19">
        <v>19031.9423791822</v>
      </c>
      <c r="K34" s="19">
        <v>15145</v>
      </c>
      <c r="L34" s="20">
        <v>1331094.05</v>
      </c>
      <c r="M34" s="21" t="s">
        <v>611</v>
      </c>
      <c r="N34" s="21" t="s">
        <v>612</v>
      </c>
      <c r="O34" s="22"/>
    </row>
    <row r="35" ht="16.5" spans="1:15">
      <c r="A35" s="38">
        <v>30</v>
      </c>
      <c r="B35" s="39" t="s">
        <v>669</v>
      </c>
      <c r="C35" s="8" t="s">
        <v>670</v>
      </c>
      <c r="D35" s="8" t="s">
        <v>609</v>
      </c>
      <c r="E35" s="36" t="s">
        <v>610</v>
      </c>
      <c r="F35" s="8">
        <v>3</v>
      </c>
      <c r="G35" s="37">
        <v>87.89</v>
      </c>
      <c r="H35" s="37">
        <v>69.94</v>
      </c>
      <c r="I35" s="8">
        <v>17.95</v>
      </c>
      <c r="J35" s="19">
        <v>18793.1791535602</v>
      </c>
      <c r="K35" s="19">
        <v>14955</v>
      </c>
      <c r="L35" s="20">
        <v>1314394.95</v>
      </c>
      <c r="M35" s="21" t="s">
        <v>611</v>
      </c>
      <c r="N35" s="21" t="s">
        <v>612</v>
      </c>
      <c r="O35" s="22"/>
    </row>
    <row r="36" ht="16.5" spans="1:15">
      <c r="A36" s="38">
        <v>31</v>
      </c>
      <c r="B36" s="39" t="s">
        <v>671</v>
      </c>
      <c r="C36" s="8" t="s">
        <v>608</v>
      </c>
      <c r="D36" s="8" t="s">
        <v>609</v>
      </c>
      <c r="E36" s="36" t="s">
        <v>610</v>
      </c>
      <c r="F36" s="8">
        <v>3</v>
      </c>
      <c r="G36" s="37">
        <v>88.04</v>
      </c>
      <c r="H36" s="37">
        <v>70.06</v>
      </c>
      <c r="I36" s="8">
        <v>17.98</v>
      </c>
      <c r="J36" s="19">
        <v>19220.2654867257</v>
      </c>
      <c r="K36" s="19">
        <v>15295</v>
      </c>
      <c r="L36" s="20">
        <v>1346571.8</v>
      </c>
      <c r="M36" s="21" t="s">
        <v>611</v>
      </c>
      <c r="N36" s="21" t="s">
        <v>612</v>
      </c>
      <c r="O36" s="22"/>
    </row>
    <row r="37" ht="16.5" spans="1:15">
      <c r="A37" s="38">
        <v>32</v>
      </c>
      <c r="B37" s="39" t="s">
        <v>672</v>
      </c>
      <c r="C37" s="8" t="s">
        <v>614</v>
      </c>
      <c r="D37" s="8" t="s">
        <v>609</v>
      </c>
      <c r="E37" s="36" t="s">
        <v>610</v>
      </c>
      <c r="F37" s="8">
        <v>3</v>
      </c>
      <c r="G37" s="37">
        <v>88.04</v>
      </c>
      <c r="H37" s="37">
        <v>70.06</v>
      </c>
      <c r="I37" s="8">
        <v>17.98</v>
      </c>
      <c r="J37" s="19">
        <v>19345.9292035398</v>
      </c>
      <c r="K37" s="19">
        <v>15395</v>
      </c>
      <c r="L37" s="20">
        <v>1355375.8</v>
      </c>
      <c r="M37" s="21" t="s">
        <v>611</v>
      </c>
      <c r="N37" s="21" t="s">
        <v>612</v>
      </c>
      <c r="O37" s="22"/>
    </row>
    <row r="38" ht="16.5" spans="1:15">
      <c r="A38" s="38">
        <v>33</v>
      </c>
      <c r="B38" s="39" t="s">
        <v>673</v>
      </c>
      <c r="C38" s="8" t="s">
        <v>616</v>
      </c>
      <c r="D38" s="8" t="s">
        <v>609</v>
      </c>
      <c r="E38" s="36" t="s">
        <v>610</v>
      </c>
      <c r="F38" s="8">
        <v>3</v>
      </c>
      <c r="G38" s="37">
        <v>88.04</v>
      </c>
      <c r="H38" s="37">
        <v>70.06</v>
      </c>
      <c r="I38" s="8">
        <v>17.98</v>
      </c>
      <c r="J38" s="19">
        <v>19471.592920354</v>
      </c>
      <c r="K38" s="19">
        <v>15495</v>
      </c>
      <c r="L38" s="20">
        <v>1364179.8</v>
      </c>
      <c r="M38" s="21" t="s">
        <v>611</v>
      </c>
      <c r="N38" s="21" t="s">
        <v>612</v>
      </c>
      <c r="O38" s="22"/>
    </row>
    <row r="39" ht="16.5" spans="1:15">
      <c r="A39" s="38">
        <v>34</v>
      </c>
      <c r="B39" s="39" t="s">
        <v>674</v>
      </c>
      <c r="C39" s="8" t="s">
        <v>618</v>
      </c>
      <c r="D39" s="8" t="s">
        <v>609</v>
      </c>
      <c r="E39" s="36" t="s">
        <v>610</v>
      </c>
      <c r="F39" s="8">
        <v>3</v>
      </c>
      <c r="G39" s="37">
        <v>88.04</v>
      </c>
      <c r="H39" s="37">
        <v>70.06</v>
      </c>
      <c r="I39" s="8">
        <v>17.98</v>
      </c>
      <c r="J39" s="19">
        <v>19534.4247787611</v>
      </c>
      <c r="K39" s="19">
        <v>15545</v>
      </c>
      <c r="L39" s="20">
        <v>1368581.8</v>
      </c>
      <c r="M39" s="21" t="s">
        <v>611</v>
      </c>
      <c r="N39" s="21" t="s">
        <v>612</v>
      </c>
      <c r="O39" s="22"/>
    </row>
    <row r="40" ht="16.5" spans="1:15">
      <c r="A40" s="38">
        <v>35</v>
      </c>
      <c r="B40" s="39" t="s">
        <v>675</v>
      </c>
      <c r="C40" s="8" t="s">
        <v>620</v>
      </c>
      <c r="D40" s="8" t="s">
        <v>609</v>
      </c>
      <c r="E40" s="36" t="s">
        <v>610</v>
      </c>
      <c r="F40" s="8">
        <v>3</v>
      </c>
      <c r="G40" s="37">
        <v>88.04</v>
      </c>
      <c r="H40" s="37">
        <v>70.06</v>
      </c>
      <c r="I40" s="8">
        <v>17.98</v>
      </c>
      <c r="J40" s="19">
        <v>19509.2920353982</v>
      </c>
      <c r="K40" s="19">
        <v>15525</v>
      </c>
      <c r="L40" s="20">
        <v>1366821</v>
      </c>
      <c r="M40" s="21" t="s">
        <v>611</v>
      </c>
      <c r="N40" s="21" t="s">
        <v>612</v>
      </c>
      <c r="O40" s="22"/>
    </row>
    <row r="41" ht="16.5" spans="1:15">
      <c r="A41" s="38">
        <v>36</v>
      </c>
      <c r="B41" s="39" t="s">
        <v>676</v>
      </c>
      <c r="C41" s="8" t="s">
        <v>622</v>
      </c>
      <c r="D41" s="8" t="s">
        <v>609</v>
      </c>
      <c r="E41" s="36" t="s">
        <v>610</v>
      </c>
      <c r="F41" s="8">
        <v>3</v>
      </c>
      <c r="G41" s="37">
        <v>88.04</v>
      </c>
      <c r="H41" s="37">
        <v>70.06</v>
      </c>
      <c r="I41" s="8">
        <v>17.98</v>
      </c>
      <c r="J41" s="19">
        <v>19484.1592920354</v>
      </c>
      <c r="K41" s="19">
        <v>15505</v>
      </c>
      <c r="L41" s="20">
        <v>1365060.2</v>
      </c>
      <c r="M41" s="21" t="s">
        <v>611</v>
      </c>
      <c r="N41" s="21" t="s">
        <v>612</v>
      </c>
      <c r="O41" s="22"/>
    </row>
    <row r="42" ht="16.5" spans="1:15">
      <c r="A42" s="38">
        <v>37</v>
      </c>
      <c r="B42" s="39" t="s">
        <v>623</v>
      </c>
      <c r="C42" s="8" t="s">
        <v>624</v>
      </c>
      <c r="D42" s="8" t="s">
        <v>609</v>
      </c>
      <c r="E42" s="36" t="s">
        <v>610</v>
      </c>
      <c r="F42" s="8">
        <v>3</v>
      </c>
      <c r="G42" s="37">
        <v>88.04</v>
      </c>
      <c r="H42" s="37">
        <v>70.06</v>
      </c>
      <c r="I42" s="8">
        <v>17.98</v>
      </c>
      <c r="J42" s="19">
        <v>19459.0265486726</v>
      </c>
      <c r="K42" s="19">
        <v>15485</v>
      </c>
      <c r="L42" s="20">
        <v>1363299.4</v>
      </c>
      <c r="M42" s="21" t="s">
        <v>611</v>
      </c>
      <c r="N42" s="21" t="s">
        <v>612</v>
      </c>
      <c r="O42" s="22"/>
    </row>
    <row r="43" ht="16.5" spans="1:15">
      <c r="A43" s="38">
        <v>38</v>
      </c>
      <c r="B43" s="39" t="s">
        <v>677</v>
      </c>
      <c r="C43" s="8" t="s">
        <v>626</v>
      </c>
      <c r="D43" s="8" t="s">
        <v>609</v>
      </c>
      <c r="E43" s="36" t="s">
        <v>610</v>
      </c>
      <c r="F43" s="8">
        <v>3</v>
      </c>
      <c r="G43" s="37">
        <v>88.04</v>
      </c>
      <c r="H43" s="37">
        <v>70.06</v>
      </c>
      <c r="I43" s="8">
        <v>17.98</v>
      </c>
      <c r="J43" s="19">
        <v>19433.8938053097</v>
      </c>
      <c r="K43" s="19">
        <v>15465</v>
      </c>
      <c r="L43" s="20">
        <v>1361538.6</v>
      </c>
      <c r="M43" s="21" t="s">
        <v>611</v>
      </c>
      <c r="N43" s="21" t="s">
        <v>612</v>
      </c>
      <c r="O43" s="22"/>
    </row>
    <row r="44" ht="16.5" spans="1:15">
      <c r="A44" s="38">
        <v>39</v>
      </c>
      <c r="B44" s="39" t="s">
        <v>678</v>
      </c>
      <c r="C44" s="8" t="s">
        <v>628</v>
      </c>
      <c r="D44" s="8" t="s">
        <v>609</v>
      </c>
      <c r="E44" s="36" t="s">
        <v>610</v>
      </c>
      <c r="F44" s="8">
        <v>3</v>
      </c>
      <c r="G44" s="37">
        <v>88.04</v>
      </c>
      <c r="H44" s="37">
        <v>70.06</v>
      </c>
      <c r="I44" s="8">
        <v>17.98</v>
      </c>
      <c r="J44" s="19">
        <v>19408.7610619469</v>
      </c>
      <c r="K44" s="19">
        <v>15445</v>
      </c>
      <c r="L44" s="20">
        <v>1359777.8</v>
      </c>
      <c r="M44" s="21" t="s">
        <v>611</v>
      </c>
      <c r="N44" s="21" t="s">
        <v>612</v>
      </c>
      <c r="O44" s="22"/>
    </row>
    <row r="45" ht="16.5" spans="1:15">
      <c r="A45" s="38">
        <v>40</v>
      </c>
      <c r="B45" s="39" t="s">
        <v>679</v>
      </c>
      <c r="C45" s="8" t="s">
        <v>630</v>
      </c>
      <c r="D45" s="8" t="s">
        <v>609</v>
      </c>
      <c r="E45" s="36" t="s">
        <v>610</v>
      </c>
      <c r="F45" s="8">
        <v>3</v>
      </c>
      <c r="G45" s="37">
        <v>88.04</v>
      </c>
      <c r="H45" s="37">
        <v>70.06</v>
      </c>
      <c r="I45" s="8">
        <v>17.98</v>
      </c>
      <c r="J45" s="19">
        <v>19232.8318584071</v>
      </c>
      <c r="K45" s="19">
        <v>15305</v>
      </c>
      <c r="L45" s="20">
        <v>1347452.2</v>
      </c>
      <c r="M45" s="21" t="s">
        <v>611</v>
      </c>
      <c r="N45" s="21" t="s">
        <v>612</v>
      </c>
      <c r="O45" s="22"/>
    </row>
    <row r="46" ht="16.5" spans="1:15">
      <c r="A46" s="38">
        <v>41</v>
      </c>
      <c r="B46" s="39" t="s">
        <v>680</v>
      </c>
      <c r="C46" s="8" t="s">
        <v>632</v>
      </c>
      <c r="D46" s="8" t="s">
        <v>609</v>
      </c>
      <c r="E46" s="36" t="s">
        <v>610</v>
      </c>
      <c r="F46" s="8">
        <v>3</v>
      </c>
      <c r="G46" s="37">
        <v>88.04</v>
      </c>
      <c r="H46" s="37">
        <v>70.06</v>
      </c>
      <c r="I46" s="8">
        <v>17.98</v>
      </c>
      <c r="J46" s="19">
        <v>19358.4955752212</v>
      </c>
      <c r="K46" s="19">
        <v>15405</v>
      </c>
      <c r="L46" s="20">
        <v>1356256.2</v>
      </c>
      <c r="M46" s="21" t="s">
        <v>611</v>
      </c>
      <c r="N46" s="21" t="s">
        <v>612</v>
      </c>
      <c r="O46" s="22"/>
    </row>
    <row r="47" ht="16.5" spans="1:15">
      <c r="A47" s="38">
        <v>42</v>
      </c>
      <c r="B47" s="39" t="s">
        <v>681</v>
      </c>
      <c r="C47" s="8" t="s">
        <v>634</v>
      </c>
      <c r="D47" s="8" t="s">
        <v>609</v>
      </c>
      <c r="E47" s="36" t="s">
        <v>610</v>
      </c>
      <c r="F47" s="8">
        <v>3</v>
      </c>
      <c r="G47" s="37">
        <v>88.04</v>
      </c>
      <c r="H47" s="37">
        <v>70.06</v>
      </c>
      <c r="I47" s="8">
        <v>17.98</v>
      </c>
      <c r="J47" s="19">
        <v>19333.3628318584</v>
      </c>
      <c r="K47" s="19">
        <v>15385</v>
      </c>
      <c r="L47" s="20">
        <v>1354495.4</v>
      </c>
      <c r="M47" s="21" t="s">
        <v>611</v>
      </c>
      <c r="N47" s="21" t="s">
        <v>612</v>
      </c>
      <c r="O47" s="22"/>
    </row>
    <row r="48" ht="16.5" spans="1:15">
      <c r="A48" s="38">
        <v>43</v>
      </c>
      <c r="B48" s="39" t="s">
        <v>682</v>
      </c>
      <c r="C48" s="8" t="s">
        <v>636</v>
      </c>
      <c r="D48" s="8" t="s">
        <v>609</v>
      </c>
      <c r="E48" s="36" t="s">
        <v>610</v>
      </c>
      <c r="F48" s="8">
        <v>3</v>
      </c>
      <c r="G48" s="37">
        <v>88.04</v>
      </c>
      <c r="H48" s="37">
        <v>70.06</v>
      </c>
      <c r="I48" s="8">
        <v>17.98</v>
      </c>
      <c r="J48" s="19">
        <v>19308.2300884956</v>
      </c>
      <c r="K48" s="19">
        <v>15365</v>
      </c>
      <c r="L48" s="20">
        <v>1352734.6</v>
      </c>
      <c r="M48" s="21" t="s">
        <v>611</v>
      </c>
      <c r="N48" s="21" t="s">
        <v>612</v>
      </c>
      <c r="O48" s="22"/>
    </row>
    <row r="49" ht="16.5" spans="1:15">
      <c r="A49" s="38">
        <v>44</v>
      </c>
      <c r="B49" s="39" t="s">
        <v>683</v>
      </c>
      <c r="C49" s="8" t="s">
        <v>638</v>
      </c>
      <c r="D49" s="8" t="s">
        <v>609</v>
      </c>
      <c r="E49" s="36" t="s">
        <v>610</v>
      </c>
      <c r="F49" s="8">
        <v>3</v>
      </c>
      <c r="G49" s="37">
        <v>88.04</v>
      </c>
      <c r="H49" s="37">
        <v>70.06</v>
      </c>
      <c r="I49" s="8">
        <v>17.98</v>
      </c>
      <c r="J49" s="19">
        <v>19283.0973451327</v>
      </c>
      <c r="K49" s="19">
        <v>15345</v>
      </c>
      <c r="L49" s="20">
        <v>1350973.8</v>
      </c>
      <c r="M49" s="21" t="s">
        <v>611</v>
      </c>
      <c r="N49" s="21" t="s">
        <v>612</v>
      </c>
      <c r="O49" s="22"/>
    </row>
    <row r="50" ht="16.5" spans="1:15">
      <c r="A50" s="38">
        <v>45</v>
      </c>
      <c r="B50" s="39" t="s">
        <v>684</v>
      </c>
      <c r="C50" s="8" t="s">
        <v>640</v>
      </c>
      <c r="D50" s="8" t="s">
        <v>609</v>
      </c>
      <c r="E50" s="36" t="s">
        <v>610</v>
      </c>
      <c r="F50" s="8">
        <v>3</v>
      </c>
      <c r="G50" s="37">
        <v>88.04</v>
      </c>
      <c r="H50" s="37">
        <v>70.06</v>
      </c>
      <c r="I50" s="8">
        <v>17.98</v>
      </c>
      <c r="J50" s="19">
        <v>19257.9646017699</v>
      </c>
      <c r="K50" s="19">
        <v>15325</v>
      </c>
      <c r="L50" s="20">
        <v>1349213</v>
      </c>
      <c r="M50" s="21" t="s">
        <v>611</v>
      </c>
      <c r="N50" s="21" t="s">
        <v>612</v>
      </c>
      <c r="O50" s="22"/>
    </row>
    <row r="51" ht="16.5" spans="1:15">
      <c r="A51" s="38">
        <v>46</v>
      </c>
      <c r="B51" s="39" t="s">
        <v>685</v>
      </c>
      <c r="C51" s="8" t="s">
        <v>642</v>
      </c>
      <c r="D51" s="8" t="s">
        <v>609</v>
      </c>
      <c r="E51" s="36" t="s">
        <v>610</v>
      </c>
      <c r="F51" s="8">
        <v>3</v>
      </c>
      <c r="G51" s="37">
        <v>88.04</v>
      </c>
      <c r="H51" s="37">
        <v>70.06</v>
      </c>
      <c r="I51" s="8">
        <v>17.98</v>
      </c>
      <c r="J51" s="19">
        <v>19019.203539823</v>
      </c>
      <c r="K51" s="19">
        <v>15135</v>
      </c>
      <c r="L51" s="20">
        <v>1332485.4</v>
      </c>
      <c r="M51" s="21" t="s">
        <v>611</v>
      </c>
      <c r="N51" s="21" t="s">
        <v>612</v>
      </c>
      <c r="O51" s="22"/>
    </row>
    <row r="52" ht="16.5" spans="1:15">
      <c r="A52" s="38">
        <v>47</v>
      </c>
      <c r="B52" s="39" t="s">
        <v>686</v>
      </c>
      <c r="C52" s="8" t="s">
        <v>644</v>
      </c>
      <c r="D52" s="8" t="s">
        <v>609</v>
      </c>
      <c r="E52" s="36" t="s">
        <v>610</v>
      </c>
      <c r="F52" s="8">
        <v>3</v>
      </c>
      <c r="G52" s="37">
        <v>88.04</v>
      </c>
      <c r="H52" s="37">
        <v>70.06</v>
      </c>
      <c r="I52" s="8">
        <v>17.98</v>
      </c>
      <c r="J52" s="19">
        <v>19207.6991150442</v>
      </c>
      <c r="K52" s="19">
        <v>15285</v>
      </c>
      <c r="L52" s="20">
        <v>1345691.4</v>
      </c>
      <c r="M52" s="21" t="s">
        <v>611</v>
      </c>
      <c r="N52" s="21" t="s">
        <v>612</v>
      </c>
      <c r="O52" s="22"/>
    </row>
    <row r="53" ht="16.5" spans="1:15">
      <c r="A53" s="38">
        <v>48</v>
      </c>
      <c r="B53" s="39" t="s">
        <v>687</v>
      </c>
      <c r="C53" s="8" t="s">
        <v>646</v>
      </c>
      <c r="D53" s="8" t="s">
        <v>609</v>
      </c>
      <c r="E53" s="36" t="s">
        <v>610</v>
      </c>
      <c r="F53" s="8">
        <v>3</v>
      </c>
      <c r="G53" s="37">
        <v>88.04</v>
      </c>
      <c r="H53" s="37">
        <v>70.06</v>
      </c>
      <c r="I53" s="8">
        <v>17.98</v>
      </c>
      <c r="J53" s="19">
        <v>19182.5663716814</v>
      </c>
      <c r="K53" s="19">
        <v>15265</v>
      </c>
      <c r="L53" s="20">
        <v>1343930.6</v>
      </c>
      <c r="M53" s="21" t="s">
        <v>611</v>
      </c>
      <c r="N53" s="21" t="s">
        <v>612</v>
      </c>
      <c r="O53" s="22"/>
    </row>
    <row r="54" ht="16.5" spans="1:15">
      <c r="A54" s="38">
        <v>49</v>
      </c>
      <c r="B54" s="39" t="s">
        <v>688</v>
      </c>
      <c r="C54" s="8" t="s">
        <v>648</v>
      </c>
      <c r="D54" s="8" t="s">
        <v>609</v>
      </c>
      <c r="E54" s="36" t="s">
        <v>610</v>
      </c>
      <c r="F54" s="8">
        <v>3</v>
      </c>
      <c r="G54" s="37">
        <v>88.04</v>
      </c>
      <c r="H54" s="37">
        <v>70.06</v>
      </c>
      <c r="I54" s="8">
        <v>17.98</v>
      </c>
      <c r="J54" s="19">
        <v>19157.4336283186</v>
      </c>
      <c r="K54" s="19">
        <v>15245</v>
      </c>
      <c r="L54" s="20">
        <v>1342169.8</v>
      </c>
      <c r="M54" s="21" t="s">
        <v>611</v>
      </c>
      <c r="N54" s="21" t="s">
        <v>612</v>
      </c>
      <c r="O54" s="22"/>
    </row>
    <row r="55" ht="16.5" spans="1:15">
      <c r="A55" s="38">
        <v>50</v>
      </c>
      <c r="B55" s="39" t="s">
        <v>689</v>
      </c>
      <c r="C55" s="8" t="s">
        <v>650</v>
      </c>
      <c r="D55" s="8" t="s">
        <v>609</v>
      </c>
      <c r="E55" s="36" t="s">
        <v>610</v>
      </c>
      <c r="F55" s="8">
        <v>3</v>
      </c>
      <c r="G55" s="37">
        <v>88.04</v>
      </c>
      <c r="H55" s="37">
        <v>70.06</v>
      </c>
      <c r="I55" s="8">
        <v>17.98</v>
      </c>
      <c r="J55" s="19">
        <v>18918.6725663717</v>
      </c>
      <c r="K55" s="19">
        <v>15055</v>
      </c>
      <c r="L55" s="20">
        <v>1325442.2</v>
      </c>
      <c r="M55" s="21" t="s">
        <v>611</v>
      </c>
      <c r="N55" s="21" t="s">
        <v>612</v>
      </c>
      <c r="O55" s="22"/>
    </row>
    <row r="56" ht="16.5" spans="1:15">
      <c r="A56" s="38">
        <v>51</v>
      </c>
      <c r="B56" s="39" t="s">
        <v>690</v>
      </c>
      <c r="C56" s="8" t="s">
        <v>652</v>
      </c>
      <c r="D56" s="8" t="s">
        <v>609</v>
      </c>
      <c r="E56" s="36" t="s">
        <v>610</v>
      </c>
      <c r="F56" s="8">
        <v>3</v>
      </c>
      <c r="G56" s="37">
        <v>88.04</v>
      </c>
      <c r="H56" s="37">
        <v>70.06</v>
      </c>
      <c r="I56" s="8">
        <v>17.98</v>
      </c>
      <c r="J56" s="19">
        <v>19107.1681415929</v>
      </c>
      <c r="K56" s="19">
        <v>15205</v>
      </c>
      <c r="L56" s="20">
        <v>1338648.2</v>
      </c>
      <c r="M56" s="21" t="s">
        <v>611</v>
      </c>
      <c r="N56" s="21" t="s">
        <v>612</v>
      </c>
      <c r="O56" s="22"/>
    </row>
    <row r="57" ht="16.5" spans="1:15">
      <c r="A57" s="38">
        <v>52</v>
      </c>
      <c r="B57" s="39" t="s">
        <v>691</v>
      </c>
      <c r="C57" s="8" t="s">
        <v>654</v>
      </c>
      <c r="D57" s="8" t="s">
        <v>609</v>
      </c>
      <c r="E57" s="36" t="s">
        <v>610</v>
      </c>
      <c r="F57" s="8">
        <v>3</v>
      </c>
      <c r="G57" s="37">
        <v>88.04</v>
      </c>
      <c r="H57" s="37">
        <v>70.06</v>
      </c>
      <c r="I57" s="8">
        <v>17.98</v>
      </c>
      <c r="J57" s="19">
        <v>19082.0353982301</v>
      </c>
      <c r="K57" s="19">
        <v>15185</v>
      </c>
      <c r="L57" s="20">
        <v>1336887.4</v>
      </c>
      <c r="M57" s="21" t="s">
        <v>611</v>
      </c>
      <c r="N57" s="21" t="s">
        <v>612</v>
      </c>
      <c r="O57" s="22"/>
    </row>
    <row r="58" ht="16.5" spans="1:15">
      <c r="A58" s="38">
        <v>53</v>
      </c>
      <c r="B58" s="39" t="s">
        <v>692</v>
      </c>
      <c r="C58" s="8" t="s">
        <v>656</v>
      </c>
      <c r="D58" s="8" t="s">
        <v>609</v>
      </c>
      <c r="E58" s="36" t="s">
        <v>610</v>
      </c>
      <c r="F58" s="8">
        <v>3</v>
      </c>
      <c r="G58" s="37">
        <v>88.04</v>
      </c>
      <c r="H58" s="37">
        <v>70.06</v>
      </c>
      <c r="I58" s="8">
        <v>17.98</v>
      </c>
      <c r="J58" s="19">
        <v>19056.9026548673</v>
      </c>
      <c r="K58" s="19">
        <v>15165</v>
      </c>
      <c r="L58" s="20">
        <v>1335126.6</v>
      </c>
      <c r="M58" s="21" t="s">
        <v>611</v>
      </c>
      <c r="N58" s="21" t="s">
        <v>612</v>
      </c>
      <c r="O58" s="22"/>
    </row>
    <row r="59" ht="16.5" spans="1:15">
      <c r="A59" s="38">
        <v>54</v>
      </c>
      <c r="B59" s="39" t="s">
        <v>693</v>
      </c>
      <c r="C59" s="8" t="s">
        <v>658</v>
      </c>
      <c r="D59" s="8" t="s">
        <v>609</v>
      </c>
      <c r="E59" s="36" t="s">
        <v>610</v>
      </c>
      <c r="F59" s="8">
        <v>3</v>
      </c>
      <c r="G59" s="37">
        <v>88.04</v>
      </c>
      <c r="H59" s="37">
        <v>70.06</v>
      </c>
      <c r="I59" s="8">
        <v>17.98</v>
      </c>
      <c r="J59" s="19">
        <v>19031.7699115044</v>
      </c>
      <c r="K59" s="19">
        <v>15145</v>
      </c>
      <c r="L59" s="20">
        <v>1333365.8</v>
      </c>
      <c r="M59" s="21" t="s">
        <v>611</v>
      </c>
      <c r="N59" s="21" t="s">
        <v>612</v>
      </c>
      <c r="O59" s="22"/>
    </row>
    <row r="60" ht="16.5" spans="1:15">
      <c r="A60" s="38">
        <v>55</v>
      </c>
      <c r="B60" s="39" t="s">
        <v>694</v>
      </c>
      <c r="C60" s="8" t="s">
        <v>660</v>
      </c>
      <c r="D60" s="8" t="s">
        <v>609</v>
      </c>
      <c r="E60" s="36" t="s">
        <v>610</v>
      </c>
      <c r="F60" s="8">
        <v>3</v>
      </c>
      <c r="G60" s="37">
        <v>88.04</v>
      </c>
      <c r="H60" s="37">
        <v>70.06</v>
      </c>
      <c r="I60" s="8">
        <v>17.98</v>
      </c>
      <c r="J60" s="19">
        <v>19006.6371681416</v>
      </c>
      <c r="K60" s="19">
        <v>15125</v>
      </c>
      <c r="L60" s="20">
        <v>1331605</v>
      </c>
      <c r="M60" s="21" t="s">
        <v>611</v>
      </c>
      <c r="N60" s="21" t="s">
        <v>612</v>
      </c>
      <c r="O60" s="22"/>
    </row>
    <row r="61" ht="16.5" spans="1:15">
      <c r="A61" s="38">
        <v>56</v>
      </c>
      <c r="B61" s="39" t="s">
        <v>695</v>
      </c>
      <c r="C61" s="8" t="s">
        <v>662</v>
      </c>
      <c r="D61" s="8" t="s">
        <v>609</v>
      </c>
      <c r="E61" s="36" t="s">
        <v>610</v>
      </c>
      <c r="F61" s="8">
        <v>3</v>
      </c>
      <c r="G61" s="37">
        <v>88.04</v>
      </c>
      <c r="H61" s="37">
        <v>70.06</v>
      </c>
      <c r="I61" s="8">
        <v>17.98</v>
      </c>
      <c r="J61" s="19">
        <v>18981.5044247788</v>
      </c>
      <c r="K61" s="19">
        <v>15105</v>
      </c>
      <c r="L61" s="20">
        <v>1329844.2</v>
      </c>
      <c r="M61" s="21" t="s">
        <v>611</v>
      </c>
      <c r="N61" s="21" t="s">
        <v>612</v>
      </c>
      <c r="O61" s="22"/>
    </row>
    <row r="62" ht="16.5" spans="1:15">
      <c r="A62" s="38">
        <v>57</v>
      </c>
      <c r="B62" s="39" t="s">
        <v>696</v>
      </c>
      <c r="C62" s="8" t="s">
        <v>664</v>
      </c>
      <c r="D62" s="8" t="s">
        <v>609</v>
      </c>
      <c r="E62" s="36" t="s">
        <v>610</v>
      </c>
      <c r="F62" s="8">
        <v>3</v>
      </c>
      <c r="G62" s="37">
        <v>88.04</v>
      </c>
      <c r="H62" s="37">
        <v>70.06</v>
      </c>
      <c r="I62" s="8">
        <v>17.98</v>
      </c>
      <c r="J62" s="19">
        <v>18956.3716814159</v>
      </c>
      <c r="K62" s="19">
        <v>15085</v>
      </c>
      <c r="L62" s="20">
        <v>1328083.4</v>
      </c>
      <c r="M62" s="21" t="s">
        <v>611</v>
      </c>
      <c r="N62" s="21" t="s">
        <v>612</v>
      </c>
      <c r="O62" s="22"/>
    </row>
    <row r="63" ht="16.5" spans="1:15">
      <c r="A63" s="38">
        <v>58</v>
      </c>
      <c r="B63" s="39" t="s">
        <v>697</v>
      </c>
      <c r="C63" s="8" t="s">
        <v>666</v>
      </c>
      <c r="D63" s="8" t="s">
        <v>609</v>
      </c>
      <c r="E63" s="36" t="s">
        <v>610</v>
      </c>
      <c r="F63" s="8">
        <v>3</v>
      </c>
      <c r="G63" s="37">
        <v>88.04</v>
      </c>
      <c r="H63" s="37">
        <v>70.06</v>
      </c>
      <c r="I63" s="8">
        <v>17.98</v>
      </c>
      <c r="J63" s="19">
        <v>18931.2389380531</v>
      </c>
      <c r="K63" s="19">
        <v>15065</v>
      </c>
      <c r="L63" s="20">
        <v>1326322.6</v>
      </c>
      <c r="M63" s="21" t="s">
        <v>611</v>
      </c>
      <c r="N63" s="21" t="s">
        <v>612</v>
      </c>
      <c r="O63" s="22"/>
    </row>
    <row r="64" ht="16.5" spans="1:15">
      <c r="A64" s="38">
        <v>59</v>
      </c>
      <c r="B64" s="39" t="s">
        <v>698</v>
      </c>
      <c r="C64" s="8" t="s">
        <v>668</v>
      </c>
      <c r="D64" s="8" t="s">
        <v>609</v>
      </c>
      <c r="E64" s="36" t="s">
        <v>610</v>
      </c>
      <c r="F64" s="8">
        <v>3</v>
      </c>
      <c r="G64" s="37">
        <v>88.04</v>
      </c>
      <c r="H64" s="37">
        <v>70.06</v>
      </c>
      <c r="I64" s="8">
        <v>17.98</v>
      </c>
      <c r="J64" s="19">
        <v>18906.1061946903</v>
      </c>
      <c r="K64" s="19">
        <v>15045</v>
      </c>
      <c r="L64" s="20">
        <v>1324561.8</v>
      </c>
      <c r="M64" s="21" t="s">
        <v>611</v>
      </c>
      <c r="N64" s="21" t="s">
        <v>612</v>
      </c>
      <c r="O64" s="22"/>
    </row>
    <row r="65" ht="16.5" spans="1:15">
      <c r="A65" s="38">
        <v>60</v>
      </c>
      <c r="B65" s="39" t="s">
        <v>699</v>
      </c>
      <c r="C65" s="8" t="s">
        <v>670</v>
      </c>
      <c r="D65" s="8" t="s">
        <v>609</v>
      </c>
      <c r="E65" s="36" t="s">
        <v>610</v>
      </c>
      <c r="F65" s="8">
        <v>3</v>
      </c>
      <c r="G65" s="37">
        <v>88.04</v>
      </c>
      <c r="H65" s="37">
        <v>70.06</v>
      </c>
      <c r="I65" s="8">
        <v>17.98</v>
      </c>
      <c r="J65" s="19">
        <v>18667.3451327434</v>
      </c>
      <c r="K65" s="19">
        <v>14855</v>
      </c>
      <c r="L65" s="20">
        <v>1307834.2</v>
      </c>
      <c r="M65" s="21" t="s">
        <v>611</v>
      </c>
      <c r="N65" s="21" t="s">
        <v>612</v>
      </c>
      <c r="O65" s="22"/>
    </row>
    <row r="66" ht="16.5" spans="1:15">
      <c r="A66" s="38">
        <v>61</v>
      </c>
      <c r="B66" s="39" t="s">
        <v>700</v>
      </c>
      <c r="C66" s="8" t="s">
        <v>608</v>
      </c>
      <c r="D66" s="8" t="s">
        <v>609</v>
      </c>
      <c r="E66" s="36" t="s">
        <v>701</v>
      </c>
      <c r="F66" s="8">
        <v>3</v>
      </c>
      <c r="G66" s="37">
        <v>86.49</v>
      </c>
      <c r="H66" s="37">
        <v>68.83</v>
      </c>
      <c r="I66" s="8">
        <v>17.66</v>
      </c>
      <c r="J66" s="19">
        <v>18716.6722359436</v>
      </c>
      <c r="K66" s="19">
        <v>14895</v>
      </c>
      <c r="L66" s="20">
        <v>1288268.55</v>
      </c>
      <c r="M66" s="21" t="s">
        <v>611</v>
      </c>
      <c r="N66" s="21" t="s">
        <v>612</v>
      </c>
      <c r="O66" s="22"/>
    </row>
    <row r="67" ht="16.5" spans="1:15">
      <c r="A67" s="38">
        <v>62</v>
      </c>
      <c r="B67" s="39" t="s">
        <v>702</v>
      </c>
      <c r="C67" s="8" t="s">
        <v>614</v>
      </c>
      <c r="D67" s="8" t="s">
        <v>609</v>
      </c>
      <c r="E67" s="36" t="s">
        <v>701</v>
      </c>
      <c r="F67" s="8">
        <v>3</v>
      </c>
      <c r="G67" s="37">
        <v>86.49</v>
      </c>
      <c r="H67" s="37">
        <v>68.83</v>
      </c>
      <c r="I67" s="8">
        <v>17.66</v>
      </c>
      <c r="J67" s="19">
        <v>18842.3296527677</v>
      </c>
      <c r="K67" s="19">
        <v>14995</v>
      </c>
      <c r="L67" s="20">
        <v>1296917.55</v>
      </c>
      <c r="M67" s="21" t="s">
        <v>611</v>
      </c>
      <c r="N67" s="21" t="s">
        <v>612</v>
      </c>
      <c r="O67" s="22"/>
    </row>
    <row r="68" ht="16.5" spans="1:15">
      <c r="A68" s="38">
        <v>63</v>
      </c>
      <c r="B68" s="39" t="s">
        <v>703</v>
      </c>
      <c r="C68" s="8" t="s">
        <v>616</v>
      </c>
      <c r="D68" s="8" t="s">
        <v>609</v>
      </c>
      <c r="E68" s="36" t="s">
        <v>701</v>
      </c>
      <c r="F68" s="8">
        <v>3</v>
      </c>
      <c r="G68" s="37">
        <v>86.49</v>
      </c>
      <c r="H68" s="37">
        <v>68.83</v>
      </c>
      <c r="I68" s="8">
        <v>17.66</v>
      </c>
      <c r="J68" s="19">
        <v>18967.9870695917</v>
      </c>
      <c r="K68" s="19">
        <v>15095</v>
      </c>
      <c r="L68" s="20">
        <v>1305566.55</v>
      </c>
      <c r="M68" s="21" t="s">
        <v>611</v>
      </c>
      <c r="N68" s="21" t="s">
        <v>612</v>
      </c>
      <c r="O68" s="22"/>
    </row>
    <row r="69" ht="16.5" spans="1:15">
      <c r="A69" s="38">
        <v>64</v>
      </c>
      <c r="B69" s="39" t="s">
        <v>704</v>
      </c>
      <c r="C69" s="8" t="s">
        <v>618</v>
      </c>
      <c r="D69" s="8" t="s">
        <v>609</v>
      </c>
      <c r="E69" s="36" t="s">
        <v>701</v>
      </c>
      <c r="F69" s="8">
        <v>3</v>
      </c>
      <c r="G69" s="37">
        <v>86.49</v>
      </c>
      <c r="H69" s="37">
        <v>68.83</v>
      </c>
      <c r="I69" s="8">
        <v>17.66</v>
      </c>
      <c r="J69" s="19">
        <v>19030.8157780038</v>
      </c>
      <c r="K69" s="19">
        <v>15145</v>
      </c>
      <c r="L69" s="20">
        <v>1309891.05</v>
      </c>
      <c r="M69" s="21" t="s">
        <v>611</v>
      </c>
      <c r="N69" s="21" t="s">
        <v>612</v>
      </c>
      <c r="O69" s="22"/>
    </row>
    <row r="70" ht="16.5" spans="1:15">
      <c r="A70" s="38">
        <v>65</v>
      </c>
      <c r="B70" s="39" t="s">
        <v>705</v>
      </c>
      <c r="C70" s="8" t="s">
        <v>620</v>
      </c>
      <c r="D70" s="8" t="s">
        <v>609</v>
      </c>
      <c r="E70" s="36" t="s">
        <v>701</v>
      </c>
      <c r="F70" s="8">
        <v>3</v>
      </c>
      <c r="G70" s="37">
        <v>86.49</v>
      </c>
      <c r="H70" s="37">
        <v>68.83</v>
      </c>
      <c r="I70" s="8">
        <v>17.66</v>
      </c>
      <c r="J70" s="19">
        <v>19005.684294639</v>
      </c>
      <c r="K70" s="19">
        <v>15125</v>
      </c>
      <c r="L70" s="20">
        <v>1308161.25</v>
      </c>
      <c r="M70" s="21" t="s">
        <v>611</v>
      </c>
      <c r="N70" s="21" t="s">
        <v>612</v>
      </c>
      <c r="O70" s="22"/>
    </row>
    <row r="71" ht="16.5" spans="1:15">
      <c r="A71" s="38">
        <v>66</v>
      </c>
      <c r="B71" s="39" t="s">
        <v>706</v>
      </c>
      <c r="C71" s="8" t="s">
        <v>622</v>
      </c>
      <c r="D71" s="8" t="s">
        <v>609</v>
      </c>
      <c r="E71" s="36" t="s">
        <v>701</v>
      </c>
      <c r="F71" s="8">
        <v>3</v>
      </c>
      <c r="G71" s="37">
        <v>86.49</v>
      </c>
      <c r="H71" s="37">
        <v>68.83</v>
      </c>
      <c r="I71" s="8">
        <v>17.66</v>
      </c>
      <c r="J71" s="19">
        <v>18980.5528112742</v>
      </c>
      <c r="K71" s="19">
        <v>15105</v>
      </c>
      <c r="L71" s="20">
        <v>1306431.45</v>
      </c>
      <c r="M71" s="21" t="s">
        <v>611</v>
      </c>
      <c r="N71" s="21" t="s">
        <v>612</v>
      </c>
      <c r="O71" s="22"/>
    </row>
    <row r="72" ht="16.5" spans="1:15">
      <c r="A72" s="38">
        <v>67</v>
      </c>
      <c r="B72" s="39" t="s">
        <v>707</v>
      </c>
      <c r="C72" s="8" t="s">
        <v>624</v>
      </c>
      <c r="D72" s="8" t="s">
        <v>609</v>
      </c>
      <c r="E72" s="36" t="s">
        <v>701</v>
      </c>
      <c r="F72" s="8">
        <v>3</v>
      </c>
      <c r="G72" s="37">
        <v>86.49</v>
      </c>
      <c r="H72" s="37">
        <v>68.83</v>
      </c>
      <c r="I72" s="8">
        <v>17.66</v>
      </c>
      <c r="J72" s="19">
        <v>18955.4213279093</v>
      </c>
      <c r="K72" s="19">
        <v>15085</v>
      </c>
      <c r="L72" s="20">
        <v>1304701.65</v>
      </c>
      <c r="M72" s="21" t="s">
        <v>611</v>
      </c>
      <c r="N72" s="21" t="s">
        <v>612</v>
      </c>
      <c r="O72" s="22"/>
    </row>
    <row r="73" ht="16.5" spans="1:15">
      <c r="A73" s="38">
        <v>68</v>
      </c>
      <c r="B73" s="39" t="s">
        <v>708</v>
      </c>
      <c r="C73" s="8" t="s">
        <v>626</v>
      </c>
      <c r="D73" s="8" t="s">
        <v>609</v>
      </c>
      <c r="E73" s="36" t="s">
        <v>701</v>
      </c>
      <c r="F73" s="8">
        <v>3</v>
      </c>
      <c r="G73" s="37">
        <v>86.49</v>
      </c>
      <c r="H73" s="37">
        <v>68.83</v>
      </c>
      <c r="I73" s="8">
        <v>17.66</v>
      </c>
      <c r="J73" s="19">
        <v>18930.2898445445</v>
      </c>
      <c r="K73" s="19">
        <v>15065</v>
      </c>
      <c r="L73" s="20">
        <v>1302971.85</v>
      </c>
      <c r="M73" s="21" t="s">
        <v>611</v>
      </c>
      <c r="N73" s="21" t="s">
        <v>612</v>
      </c>
      <c r="O73" s="22"/>
    </row>
    <row r="74" ht="16.5" spans="1:15">
      <c r="A74" s="38">
        <v>69</v>
      </c>
      <c r="B74" s="39" t="s">
        <v>709</v>
      </c>
      <c r="C74" s="8" t="s">
        <v>628</v>
      </c>
      <c r="D74" s="8" t="s">
        <v>609</v>
      </c>
      <c r="E74" s="36" t="s">
        <v>701</v>
      </c>
      <c r="F74" s="8">
        <v>3</v>
      </c>
      <c r="G74" s="37">
        <v>86.49</v>
      </c>
      <c r="H74" s="37">
        <v>68.83</v>
      </c>
      <c r="I74" s="8">
        <v>17.66</v>
      </c>
      <c r="J74" s="19">
        <v>18905.1583611797</v>
      </c>
      <c r="K74" s="19">
        <v>15045</v>
      </c>
      <c r="L74" s="20">
        <v>1301242.05</v>
      </c>
      <c r="M74" s="21" t="s">
        <v>611</v>
      </c>
      <c r="N74" s="21" t="s">
        <v>612</v>
      </c>
      <c r="O74" s="22"/>
    </row>
    <row r="75" ht="16.5" spans="1:15">
      <c r="A75" s="38">
        <v>70</v>
      </c>
      <c r="B75" s="39" t="s">
        <v>710</v>
      </c>
      <c r="C75" s="8" t="s">
        <v>630</v>
      </c>
      <c r="D75" s="8" t="s">
        <v>609</v>
      </c>
      <c r="E75" s="36" t="s">
        <v>701</v>
      </c>
      <c r="F75" s="8">
        <v>3</v>
      </c>
      <c r="G75" s="37">
        <v>86.49</v>
      </c>
      <c r="H75" s="37">
        <v>68.83</v>
      </c>
      <c r="I75" s="8">
        <v>17.66</v>
      </c>
      <c r="J75" s="19">
        <v>18729.237977626</v>
      </c>
      <c r="K75" s="19">
        <v>14905</v>
      </c>
      <c r="L75" s="20">
        <v>1289133.45</v>
      </c>
      <c r="M75" s="21" t="s">
        <v>611</v>
      </c>
      <c r="N75" s="21" t="s">
        <v>612</v>
      </c>
      <c r="O75" s="22"/>
    </row>
    <row r="76" ht="16.5" spans="1:15">
      <c r="A76" s="38">
        <v>71</v>
      </c>
      <c r="B76" s="39" t="s">
        <v>711</v>
      </c>
      <c r="C76" s="8" t="s">
        <v>632</v>
      </c>
      <c r="D76" s="8" t="s">
        <v>609</v>
      </c>
      <c r="E76" s="36" t="s">
        <v>701</v>
      </c>
      <c r="F76" s="8">
        <v>3</v>
      </c>
      <c r="G76" s="37">
        <v>86.49</v>
      </c>
      <c r="H76" s="37">
        <v>68.83</v>
      </c>
      <c r="I76" s="8">
        <v>17.66</v>
      </c>
      <c r="J76" s="19">
        <v>18854.8953944501</v>
      </c>
      <c r="K76" s="19">
        <v>15005</v>
      </c>
      <c r="L76" s="20">
        <v>1297782.45</v>
      </c>
      <c r="M76" s="21" t="s">
        <v>611</v>
      </c>
      <c r="N76" s="21" t="s">
        <v>612</v>
      </c>
      <c r="O76" s="22"/>
    </row>
    <row r="77" ht="16.5" spans="1:15">
      <c r="A77" s="38">
        <v>72</v>
      </c>
      <c r="B77" s="39" t="s">
        <v>712</v>
      </c>
      <c r="C77" s="8" t="s">
        <v>634</v>
      </c>
      <c r="D77" s="8" t="s">
        <v>609</v>
      </c>
      <c r="E77" s="36" t="s">
        <v>701</v>
      </c>
      <c r="F77" s="8">
        <v>3</v>
      </c>
      <c r="G77" s="37">
        <v>86.49</v>
      </c>
      <c r="H77" s="37">
        <v>68.83</v>
      </c>
      <c r="I77" s="8">
        <v>17.66</v>
      </c>
      <c r="J77" s="19">
        <v>18829.7639110853</v>
      </c>
      <c r="K77" s="19">
        <v>14985</v>
      </c>
      <c r="L77" s="20">
        <v>1296052.65</v>
      </c>
      <c r="M77" s="21" t="s">
        <v>611</v>
      </c>
      <c r="N77" s="21" t="s">
        <v>612</v>
      </c>
      <c r="O77" s="22"/>
    </row>
    <row r="78" ht="16.5" spans="1:15">
      <c r="A78" s="38">
        <v>73</v>
      </c>
      <c r="B78" s="39" t="s">
        <v>713</v>
      </c>
      <c r="C78" s="8" t="s">
        <v>636</v>
      </c>
      <c r="D78" s="8" t="s">
        <v>609</v>
      </c>
      <c r="E78" s="36" t="s">
        <v>701</v>
      </c>
      <c r="F78" s="8">
        <v>3</v>
      </c>
      <c r="G78" s="37">
        <v>86.49</v>
      </c>
      <c r="H78" s="37">
        <v>68.83</v>
      </c>
      <c r="I78" s="8">
        <v>17.66</v>
      </c>
      <c r="J78" s="19">
        <v>18804.6324277205</v>
      </c>
      <c r="K78" s="19">
        <v>14965</v>
      </c>
      <c r="L78" s="20">
        <v>1294322.85</v>
      </c>
      <c r="M78" s="21" t="s">
        <v>611</v>
      </c>
      <c r="N78" s="21" t="s">
        <v>612</v>
      </c>
      <c r="O78" s="22"/>
    </row>
    <row r="79" ht="16.5" spans="1:15">
      <c r="A79" s="38">
        <v>74</v>
      </c>
      <c r="B79" s="39" t="s">
        <v>714</v>
      </c>
      <c r="C79" s="8" t="s">
        <v>638</v>
      </c>
      <c r="D79" s="8" t="s">
        <v>609</v>
      </c>
      <c r="E79" s="36" t="s">
        <v>701</v>
      </c>
      <c r="F79" s="8">
        <v>3</v>
      </c>
      <c r="G79" s="37">
        <v>86.49</v>
      </c>
      <c r="H79" s="37">
        <v>68.83</v>
      </c>
      <c r="I79" s="8">
        <v>17.66</v>
      </c>
      <c r="J79" s="19">
        <v>18779.5009443557</v>
      </c>
      <c r="K79" s="19">
        <v>14945</v>
      </c>
      <c r="L79" s="20">
        <v>1292593.05</v>
      </c>
      <c r="M79" s="21" t="s">
        <v>611</v>
      </c>
      <c r="N79" s="21" t="s">
        <v>612</v>
      </c>
      <c r="O79" s="22"/>
    </row>
    <row r="80" ht="16.5" spans="1:15">
      <c r="A80" s="38">
        <v>75</v>
      </c>
      <c r="B80" s="39" t="s">
        <v>715</v>
      </c>
      <c r="C80" s="8" t="s">
        <v>640</v>
      </c>
      <c r="D80" s="8" t="s">
        <v>609</v>
      </c>
      <c r="E80" s="36" t="s">
        <v>701</v>
      </c>
      <c r="F80" s="8">
        <v>3</v>
      </c>
      <c r="G80" s="37">
        <v>86.49</v>
      </c>
      <c r="H80" s="37">
        <v>68.83</v>
      </c>
      <c r="I80" s="8">
        <v>17.66</v>
      </c>
      <c r="J80" s="19">
        <v>18754.3694609908</v>
      </c>
      <c r="K80" s="19">
        <v>14925</v>
      </c>
      <c r="L80" s="20">
        <v>1290863.25</v>
      </c>
      <c r="M80" s="21" t="s">
        <v>611</v>
      </c>
      <c r="N80" s="21" t="s">
        <v>612</v>
      </c>
      <c r="O80" s="22"/>
    </row>
    <row r="81" ht="16.5" spans="1:15">
      <c r="A81" s="38">
        <v>76</v>
      </c>
      <c r="B81" s="39" t="s">
        <v>716</v>
      </c>
      <c r="C81" s="8" t="s">
        <v>642</v>
      </c>
      <c r="D81" s="8" t="s">
        <v>609</v>
      </c>
      <c r="E81" s="36" t="s">
        <v>701</v>
      </c>
      <c r="F81" s="8">
        <v>3</v>
      </c>
      <c r="G81" s="37">
        <v>86.49</v>
      </c>
      <c r="H81" s="37">
        <v>68.83</v>
      </c>
      <c r="I81" s="8">
        <v>17.66</v>
      </c>
      <c r="J81" s="19">
        <v>18515.6203690251</v>
      </c>
      <c r="K81" s="19">
        <v>14735</v>
      </c>
      <c r="L81" s="20">
        <v>1274430.15</v>
      </c>
      <c r="M81" s="21" t="s">
        <v>611</v>
      </c>
      <c r="N81" s="21" t="s">
        <v>612</v>
      </c>
      <c r="O81" s="22"/>
    </row>
    <row r="82" ht="16.5" spans="1:15">
      <c r="A82" s="38">
        <v>77</v>
      </c>
      <c r="B82" s="39" t="s">
        <v>717</v>
      </c>
      <c r="C82" s="8" t="s">
        <v>644</v>
      </c>
      <c r="D82" s="8" t="s">
        <v>609</v>
      </c>
      <c r="E82" s="36" t="s">
        <v>701</v>
      </c>
      <c r="F82" s="8">
        <v>3</v>
      </c>
      <c r="G82" s="37">
        <v>86.49</v>
      </c>
      <c r="H82" s="37">
        <v>68.83</v>
      </c>
      <c r="I82" s="8">
        <v>17.66</v>
      </c>
      <c r="J82" s="19">
        <v>18704.1064942612</v>
      </c>
      <c r="K82" s="19">
        <v>14885</v>
      </c>
      <c r="L82" s="20">
        <v>1287403.65</v>
      </c>
      <c r="M82" s="21" t="s">
        <v>611</v>
      </c>
      <c r="N82" s="21" t="s">
        <v>612</v>
      </c>
      <c r="O82" s="22"/>
    </row>
    <row r="83" ht="16.5" spans="1:15">
      <c r="A83" s="38">
        <v>78</v>
      </c>
      <c r="B83" s="39" t="s">
        <v>718</v>
      </c>
      <c r="C83" s="8" t="s">
        <v>646</v>
      </c>
      <c r="D83" s="8" t="s">
        <v>609</v>
      </c>
      <c r="E83" s="36" t="s">
        <v>701</v>
      </c>
      <c r="F83" s="8">
        <v>3</v>
      </c>
      <c r="G83" s="37">
        <v>86.49</v>
      </c>
      <c r="H83" s="37">
        <v>68.83</v>
      </c>
      <c r="I83" s="8">
        <v>17.66</v>
      </c>
      <c r="J83" s="19">
        <v>18678.9750108964</v>
      </c>
      <c r="K83" s="19">
        <v>14865</v>
      </c>
      <c r="L83" s="20">
        <v>1285673.85</v>
      </c>
      <c r="M83" s="21" t="s">
        <v>611</v>
      </c>
      <c r="N83" s="21" t="s">
        <v>612</v>
      </c>
      <c r="O83" s="22"/>
    </row>
    <row r="84" ht="16.5" spans="1:15">
      <c r="A84" s="38">
        <v>79</v>
      </c>
      <c r="B84" s="39" t="s">
        <v>719</v>
      </c>
      <c r="C84" s="8" t="s">
        <v>648</v>
      </c>
      <c r="D84" s="8" t="s">
        <v>609</v>
      </c>
      <c r="E84" s="36" t="s">
        <v>701</v>
      </c>
      <c r="F84" s="8">
        <v>3</v>
      </c>
      <c r="G84" s="37">
        <v>86.49</v>
      </c>
      <c r="H84" s="37">
        <v>68.83</v>
      </c>
      <c r="I84" s="8">
        <v>17.66</v>
      </c>
      <c r="J84" s="19">
        <v>18653.8435275316</v>
      </c>
      <c r="K84" s="19">
        <v>14845</v>
      </c>
      <c r="L84" s="20">
        <v>1283944.05</v>
      </c>
      <c r="M84" s="21" t="s">
        <v>611</v>
      </c>
      <c r="N84" s="21" t="s">
        <v>612</v>
      </c>
      <c r="O84" s="22"/>
    </row>
    <row r="85" ht="16.5" spans="1:15">
      <c r="A85" s="38">
        <v>80</v>
      </c>
      <c r="B85" s="39" t="s">
        <v>720</v>
      </c>
      <c r="C85" s="8" t="s">
        <v>650</v>
      </c>
      <c r="D85" s="8" t="s">
        <v>609</v>
      </c>
      <c r="E85" s="36" t="s">
        <v>701</v>
      </c>
      <c r="F85" s="8">
        <v>3</v>
      </c>
      <c r="G85" s="37">
        <v>86.49</v>
      </c>
      <c r="H85" s="37">
        <v>68.83</v>
      </c>
      <c r="I85" s="8">
        <v>17.66</v>
      </c>
      <c r="J85" s="19">
        <v>18415.0944355659</v>
      </c>
      <c r="K85" s="19">
        <v>14655</v>
      </c>
      <c r="L85" s="20">
        <v>1267510.95</v>
      </c>
      <c r="M85" s="21" t="s">
        <v>611</v>
      </c>
      <c r="N85" s="21" t="s">
        <v>612</v>
      </c>
      <c r="O85" s="22"/>
    </row>
    <row r="86" ht="16.5" spans="1:15">
      <c r="A86" s="38">
        <v>81</v>
      </c>
      <c r="B86" s="39" t="s">
        <v>721</v>
      </c>
      <c r="C86" s="8" t="s">
        <v>652</v>
      </c>
      <c r="D86" s="8" t="s">
        <v>609</v>
      </c>
      <c r="E86" s="36" t="s">
        <v>701</v>
      </c>
      <c r="F86" s="8">
        <v>3</v>
      </c>
      <c r="G86" s="37">
        <v>86.49</v>
      </c>
      <c r="H86" s="37">
        <v>68.83</v>
      </c>
      <c r="I86" s="8">
        <v>17.66</v>
      </c>
      <c r="J86" s="19">
        <v>18603.580560802</v>
      </c>
      <c r="K86" s="19">
        <v>14805</v>
      </c>
      <c r="L86" s="20">
        <v>1280484.45</v>
      </c>
      <c r="M86" s="21" t="s">
        <v>611</v>
      </c>
      <c r="N86" s="21" t="s">
        <v>612</v>
      </c>
      <c r="O86" s="22"/>
    </row>
    <row r="87" ht="16.5" spans="1:15">
      <c r="A87" s="38">
        <v>82</v>
      </c>
      <c r="B87" s="39" t="s">
        <v>722</v>
      </c>
      <c r="C87" s="8" t="s">
        <v>654</v>
      </c>
      <c r="D87" s="8" t="s">
        <v>609</v>
      </c>
      <c r="E87" s="36" t="s">
        <v>701</v>
      </c>
      <c r="F87" s="8">
        <v>3</v>
      </c>
      <c r="G87" s="37">
        <v>86.49</v>
      </c>
      <c r="H87" s="37">
        <v>68.83</v>
      </c>
      <c r="I87" s="8">
        <v>17.66</v>
      </c>
      <c r="J87" s="19">
        <v>18578.4490774372</v>
      </c>
      <c r="K87" s="19">
        <v>14785</v>
      </c>
      <c r="L87" s="20">
        <v>1278754.65</v>
      </c>
      <c r="M87" s="21" t="s">
        <v>611</v>
      </c>
      <c r="N87" s="21" t="s">
        <v>612</v>
      </c>
      <c r="O87" s="22"/>
    </row>
    <row r="88" ht="16.5" spans="1:15">
      <c r="A88" s="38">
        <v>83</v>
      </c>
      <c r="B88" s="39" t="s">
        <v>723</v>
      </c>
      <c r="C88" s="8" t="s">
        <v>656</v>
      </c>
      <c r="D88" s="8" t="s">
        <v>609</v>
      </c>
      <c r="E88" s="36" t="s">
        <v>701</v>
      </c>
      <c r="F88" s="8">
        <v>3</v>
      </c>
      <c r="G88" s="37">
        <v>86.49</v>
      </c>
      <c r="H88" s="37">
        <v>68.83</v>
      </c>
      <c r="I88" s="8">
        <v>17.66</v>
      </c>
      <c r="J88" s="19">
        <v>18553.3175940724</v>
      </c>
      <c r="K88" s="19">
        <v>14765</v>
      </c>
      <c r="L88" s="20">
        <v>1277024.85</v>
      </c>
      <c r="M88" s="21" t="s">
        <v>611</v>
      </c>
      <c r="N88" s="21" t="s">
        <v>612</v>
      </c>
      <c r="O88" s="22"/>
    </row>
    <row r="89" ht="16.5" spans="1:15">
      <c r="A89" s="38">
        <v>84</v>
      </c>
      <c r="B89" s="39" t="s">
        <v>724</v>
      </c>
      <c r="C89" s="8" t="s">
        <v>658</v>
      </c>
      <c r="D89" s="8" t="s">
        <v>609</v>
      </c>
      <c r="E89" s="36" t="s">
        <v>701</v>
      </c>
      <c r="F89" s="8">
        <v>3</v>
      </c>
      <c r="G89" s="37">
        <v>86.49</v>
      </c>
      <c r="H89" s="37">
        <v>68.83</v>
      </c>
      <c r="I89" s="8">
        <v>17.66</v>
      </c>
      <c r="J89" s="19">
        <v>18528.1861107075</v>
      </c>
      <c r="K89" s="19">
        <v>14745</v>
      </c>
      <c r="L89" s="20">
        <v>1275295.05</v>
      </c>
      <c r="M89" s="21" t="s">
        <v>611</v>
      </c>
      <c r="N89" s="21" t="s">
        <v>612</v>
      </c>
      <c r="O89" s="22"/>
    </row>
    <row r="90" ht="16.5" spans="1:15">
      <c r="A90" s="38">
        <v>85</v>
      </c>
      <c r="B90" s="39" t="s">
        <v>725</v>
      </c>
      <c r="C90" s="8" t="s">
        <v>660</v>
      </c>
      <c r="D90" s="8" t="s">
        <v>609</v>
      </c>
      <c r="E90" s="36" t="s">
        <v>701</v>
      </c>
      <c r="F90" s="8">
        <v>3</v>
      </c>
      <c r="G90" s="37">
        <v>86.49</v>
      </c>
      <c r="H90" s="37">
        <v>68.83</v>
      </c>
      <c r="I90" s="8">
        <v>17.66</v>
      </c>
      <c r="J90" s="19">
        <v>18503.0546273427</v>
      </c>
      <c r="K90" s="19">
        <v>14725</v>
      </c>
      <c r="L90" s="20">
        <v>1273565.25</v>
      </c>
      <c r="M90" s="21" t="s">
        <v>611</v>
      </c>
      <c r="N90" s="21" t="s">
        <v>612</v>
      </c>
      <c r="O90" s="22"/>
    </row>
    <row r="91" ht="16.5" spans="1:15">
      <c r="A91" s="38">
        <v>86</v>
      </c>
      <c r="B91" s="39" t="s">
        <v>726</v>
      </c>
      <c r="C91" s="8" t="s">
        <v>662</v>
      </c>
      <c r="D91" s="8" t="s">
        <v>609</v>
      </c>
      <c r="E91" s="36" t="s">
        <v>701</v>
      </c>
      <c r="F91" s="8">
        <v>3</v>
      </c>
      <c r="G91" s="37">
        <v>86.49</v>
      </c>
      <c r="H91" s="37">
        <v>68.83</v>
      </c>
      <c r="I91" s="8">
        <v>17.66</v>
      </c>
      <c r="J91" s="19">
        <v>18477.9231439779</v>
      </c>
      <c r="K91" s="19">
        <v>14705</v>
      </c>
      <c r="L91" s="20">
        <v>1271835.45</v>
      </c>
      <c r="M91" s="21" t="s">
        <v>611</v>
      </c>
      <c r="N91" s="21" t="s">
        <v>612</v>
      </c>
      <c r="O91" s="22"/>
    </row>
    <row r="92" ht="16.5" spans="1:15">
      <c r="A92" s="38">
        <v>87</v>
      </c>
      <c r="B92" s="39" t="s">
        <v>727</v>
      </c>
      <c r="C92" s="8" t="s">
        <v>664</v>
      </c>
      <c r="D92" s="8" t="s">
        <v>609</v>
      </c>
      <c r="E92" s="36" t="s">
        <v>701</v>
      </c>
      <c r="F92" s="8">
        <v>3</v>
      </c>
      <c r="G92" s="37">
        <v>86.49</v>
      </c>
      <c r="H92" s="37">
        <v>68.83</v>
      </c>
      <c r="I92" s="8">
        <v>17.66</v>
      </c>
      <c r="J92" s="19">
        <v>18452.7916606131</v>
      </c>
      <c r="K92" s="19">
        <v>14685</v>
      </c>
      <c r="L92" s="20">
        <v>1270105.65</v>
      </c>
      <c r="M92" s="21" t="s">
        <v>611</v>
      </c>
      <c r="N92" s="21" t="s">
        <v>612</v>
      </c>
      <c r="O92" s="22"/>
    </row>
    <row r="93" ht="16.5" spans="1:15">
      <c r="A93" s="38">
        <v>88</v>
      </c>
      <c r="B93" s="39" t="s">
        <v>728</v>
      </c>
      <c r="C93" s="8" t="s">
        <v>666</v>
      </c>
      <c r="D93" s="8" t="s">
        <v>609</v>
      </c>
      <c r="E93" s="36" t="s">
        <v>701</v>
      </c>
      <c r="F93" s="8">
        <v>3</v>
      </c>
      <c r="G93" s="37">
        <v>86.49</v>
      </c>
      <c r="H93" s="37">
        <v>68.83</v>
      </c>
      <c r="I93" s="8">
        <v>17.66</v>
      </c>
      <c r="J93" s="19">
        <v>18427.6601772483</v>
      </c>
      <c r="K93" s="19">
        <v>14665</v>
      </c>
      <c r="L93" s="20">
        <v>1268375.85</v>
      </c>
      <c r="M93" s="21" t="s">
        <v>611</v>
      </c>
      <c r="N93" s="21" t="s">
        <v>612</v>
      </c>
      <c r="O93" s="22"/>
    </row>
    <row r="94" ht="16.5" spans="1:15">
      <c r="A94" s="38">
        <v>89</v>
      </c>
      <c r="B94" s="39" t="s">
        <v>729</v>
      </c>
      <c r="C94" s="8" t="s">
        <v>668</v>
      </c>
      <c r="D94" s="8" t="s">
        <v>609</v>
      </c>
      <c r="E94" s="36" t="s">
        <v>701</v>
      </c>
      <c r="F94" s="8">
        <v>3</v>
      </c>
      <c r="G94" s="37">
        <v>86.49</v>
      </c>
      <c r="H94" s="37">
        <v>68.83</v>
      </c>
      <c r="I94" s="8">
        <v>17.66</v>
      </c>
      <c r="J94" s="19">
        <v>18402.5286938835</v>
      </c>
      <c r="K94" s="19">
        <v>14645</v>
      </c>
      <c r="L94" s="20">
        <v>1266646.05</v>
      </c>
      <c r="M94" s="21" t="s">
        <v>611</v>
      </c>
      <c r="N94" s="21" t="s">
        <v>612</v>
      </c>
      <c r="O94" s="22"/>
    </row>
    <row r="95" ht="16.5" spans="1:15">
      <c r="A95" s="38">
        <v>90</v>
      </c>
      <c r="B95" s="39" t="s">
        <v>730</v>
      </c>
      <c r="C95" s="8" t="s">
        <v>670</v>
      </c>
      <c r="D95" s="8" t="s">
        <v>609</v>
      </c>
      <c r="E95" s="36" t="s">
        <v>701</v>
      </c>
      <c r="F95" s="8">
        <v>3</v>
      </c>
      <c r="G95" s="37">
        <v>86.49</v>
      </c>
      <c r="H95" s="37">
        <v>68.83</v>
      </c>
      <c r="I95" s="8">
        <v>17.66</v>
      </c>
      <c r="J95" s="19">
        <v>18163.7796019178</v>
      </c>
      <c r="K95" s="19">
        <v>14455</v>
      </c>
      <c r="L95" s="20">
        <v>1250212.95</v>
      </c>
      <c r="M95" s="21" t="s">
        <v>611</v>
      </c>
      <c r="N95" s="21" t="s">
        <v>612</v>
      </c>
      <c r="O95" s="22"/>
    </row>
    <row r="96" ht="16.5" spans="1:15">
      <c r="A96" s="38">
        <v>91</v>
      </c>
      <c r="B96" s="39" t="s">
        <v>731</v>
      </c>
      <c r="C96" s="8" t="s">
        <v>608</v>
      </c>
      <c r="D96" s="40" t="s">
        <v>732</v>
      </c>
      <c r="E96" s="36" t="s">
        <v>733</v>
      </c>
      <c r="F96" s="8">
        <v>3</v>
      </c>
      <c r="G96" s="37">
        <v>99.53</v>
      </c>
      <c r="H96" s="37">
        <v>79.21</v>
      </c>
      <c r="I96" s="8">
        <v>20.32</v>
      </c>
      <c r="J96" s="19">
        <v>18653.2363337962</v>
      </c>
      <c r="K96" s="19">
        <v>14845</v>
      </c>
      <c r="L96" s="20">
        <v>1477522.85</v>
      </c>
      <c r="M96" s="21" t="s">
        <v>611</v>
      </c>
      <c r="N96" s="21" t="s">
        <v>612</v>
      </c>
      <c r="O96" s="22"/>
    </row>
    <row r="97" ht="16.5" spans="1:15">
      <c r="A97" s="38">
        <v>92</v>
      </c>
      <c r="B97" s="39" t="s">
        <v>734</v>
      </c>
      <c r="C97" s="8" t="s">
        <v>614</v>
      </c>
      <c r="D97" s="40" t="s">
        <v>732</v>
      </c>
      <c r="E97" s="36" t="s">
        <v>733</v>
      </c>
      <c r="F97" s="8">
        <v>3</v>
      </c>
      <c r="G97" s="37">
        <v>99.53</v>
      </c>
      <c r="H97" s="37">
        <v>79.21</v>
      </c>
      <c r="I97" s="8">
        <v>20.32</v>
      </c>
      <c r="J97" s="19">
        <v>18778.8896603964</v>
      </c>
      <c r="K97" s="19">
        <v>14945</v>
      </c>
      <c r="L97" s="20">
        <v>1487475.85</v>
      </c>
      <c r="M97" s="21" t="s">
        <v>611</v>
      </c>
      <c r="N97" s="21" t="s">
        <v>612</v>
      </c>
      <c r="O97" s="22"/>
    </row>
    <row r="98" ht="16.5" spans="1:15">
      <c r="A98" s="38">
        <v>93</v>
      </c>
      <c r="B98" s="39" t="s">
        <v>735</v>
      </c>
      <c r="C98" s="8" t="s">
        <v>616</v>
      </c>
      <c r="D98" s="40" t="s">
        <v>732</v>
      </c>
      <c r="E98" s="36" t="s">
        <v>733</v>
      </c>
      <c r="F98" s="8">
        <v>3</v>
      </c>
      <c r="G98" s="37">
        <v>99.53</v>
      </c>
      <c r="H98" s="37">
        <v>79.21</v>
      </c>
      <c r="I98" s="8">
        <v>20.32</v>
      </c>
      <c r="J98" s="19">
        <v>18904.5429869966</v>
      </c>
      <c r="K98" s="19">
        <v>15045</v>
      </c>
      <c r="L98" s="20">
        <v>1497428.85</v>
      </c>
      <c r="M98" s="21" t="s">
        <v>611</v>
      </c>
      <c r="N98" s="21" t="s">
        <v>612</v>
      </c>
      <c r="O98" s="22"/>
    </row>
    <row r="99" ht="16.5" spans="1:15">
      <c r="A99" s="38">
        <v>94</v>
      </c>
      <c r="B99" s="39" t="s">
        <v>736</v>
      </c>
      <c r="C99" s="8" t="s">
        <v>618</v>
      </c>
      <c r="D99" s="40" t="s">
        <v>732</v>
      </c>
      <c r="E99" s="36" t="s">
        <v>733</v>
      </c>
      <c r="F99" s="8">
        <v>3</v>
      </c>
      <c r="G99" s="37">
        <v>99.53</v>
      </c>
      <c r="H99" s="37">
        <v>79.21</v>
      </c>
      <c r="I99" s="8">
        <v>20.32</v>
      </c>
      <c r="J99" s="19">
        <v>18967.3696502967</v>
      </c>
      <c r="K99" s="19">
        <v>15095</v>
      </c>
      <c r="L99" s="20">
        <v>1502405.35</v>
      </c>
      <c r="M99" s="21" t="s">
        <v>611</v>
      </c>
      <c r="N99" s="21" t="s">
        <v>612</v>
      </c>
      <c r="O99" s="22"/>
    </row>
    <row r="100" ht="16.5" spans="1:15">
      <c r="A100" s="38">
        <v>95</v>
      </c>
      <c r="B100" s="39" t="s">
        <v>737</v>
      </c>
      <c r="C100" s="8" t="s">
        <v>620</v>
      </c>
      <c r="D100" s="40" t="s">
        <v>732</v>
      </c>
      <c r="E100" s="36" t="s">
        <v>733</v>
      </c>
      <c r="F100" s="8">
        <v>3</v>
      </c>
      <c r="G100" s="37">
        <v>99.53</v>
      </c>
      <c r="H100" s="37">
        <v>79.21</v>
      </c>
      <c r="I100" s="8">
        <v>20.32</v>
      </c>
      <c r="J100" s="19">
        <v>18942.2389849766</v>
      </c>
      <c r="K100" s="19">
        <v>15075</v>
      </c>
      <c r="L100" s="20">
        <v>1500414.75</v>
      </c>
      <c r="M100" s="21" t="s">
        <v>611</v>
      </c>
      <c r="N100" s="21" t="s">
        <v>612</v>
      </c>
      <c r="O100" s="22"/>
    </row>
    <row r="101" ht="16.5" spans="1:15">
      <c r="A101" s="38">
        <v>96</v>
      </c>
      <c r="B101" s="39" t="s">
        <v>738</v>
      </c>
      <c r="C101" s="8" t="s">
        <v>622</v>
      </c>
      <c r="D101" s="40" t="s">
        <v>732</v>
      </c>
      <c r="E101" s="36" t="s">
        <v>733</v>
      </c>
      <c r="F101" s="8">
        <v>3</v>
      </c>
      <c r="G101" s="37">
        <v>99.53</v>
      </c>
      <c r="H101" s="37">
        <v>79.21</v>
      </c>
      <c r="I101" s="8">
        <v>20.32</v>
      </c>
      <c r="J101" s="19">
        <v>18917.1083196566</v>
      </c>
      <c r="K101" s="19">
        <v>15055</v>
      </c>
      <c r="L101" s="20">
        <v>1498424.15</v>
      </c>
      <c r="M101" s="21" t="s">
        <v>611</v>
      </c>
      <c r="N101" s="21" t="s">
        <v>612</v>
      </c>
      <c r="O101" s="22"/>
    </row>
    <row r="102" ht="16.5" spans="1:15">
      <c r="A102" s="38">
        <v>97</v>
      </c>
      <c r="B102" s="39" t="s">
        <v>739</v>
      </c>
      <c r="C102" s="8" t="s">
        <v>624</v>
      </c>
      <c r="D102" s="40" t="s">
        <v>732</v>
      </c>
      <c r="E102" s="36" t="s">
        <v>733</v>
      </c>
      <c r="F102" s="8">
        <v>3</v>
      </c>
      <c r="G102" s="37">
        <v>99.53</v>
      </c>
      <c r="H102" s="37">
        <v>79.21</v>
      </c>
      <c r="I102" s="8">
        <v>20.32</v>
      </c>
      <c r="J102" s="19">
        <v>18891.9776543366</v>
      </c>
      <c r="K102" s="19">
        <v>15035</v>
      </c>
      <c r="L102" s="20">
        <v>1496433.55</v>
      </c>
      <c r="M102" s="21" t="s">
        <v>611</v>
      </c>
      <c r="N102" s="21" t="s">
        <v>612</v>
      </c>
      <c r="O102" s="22"/>
    </row>
    <row r="103" ht="16.5" spans="1:15">
      <c r="A103" s="38">
        <v>98</v>
      </c>
      <c r="B103" s="39" t="s">
        <v>740</v>
      </c>
      <c r="C103" s="8" t="s">
        <v>626</v>
      </c>
      <c r="D103" s="40" t="s">
        <v>732</v>
      </c>
      <c r="E103" s="36" t="s">
        <v>733</v>
      </c>
      <c r="F103" s="8">
        <v>3</v>
      </c>
      <c r="G103" s="37">
        <v>99.53</v>
      </c>
      <c r="H103" s="37">
        <v>79.21</v>
      </c>
      <c r="I103" s="8">
        <v>20.32</v>
      </c>
      <c r="J103" s="19">
        <v>18866.8469890165</v>
      </c>
      <c r="K103" s="19">
        <v>15015</v>
      </c>
      <c r="L103" s="20">
        <v>1494442.95</v>
      </c>
      <c r="M103" s="21" t="s">
        <v>611</v>
      </c>
      <c r="N103" s="21" t="s">
        <v>612</v>
      </c>
      <c r="O103" s="22"/>
    </row>
    <row r="104" ht="16.5" spans="1:15">
      <c r="A104" s="38">
        <v>99</v>
      </c>
      <c r="B104" s="39" t="s">
        <v>741</v>
      </c>
      <c r="C104" s="8" t="s">
        <v>628</v>
      </c>
      <c r="D104" s="40" t="s">
        <v>732</v>
      </c>
      <c r="E104" s="36" t="s">
        <v>733</v>
      </c>
      <c r="F104" s="8">
        <v>3</v>
      </c>
      <c r="G104" s="37">
        <v>99.53</v>
      </c>
      <c r="H104" s="37">
        <v>79.21</v>
      </c>
      <c r="I104" s="8">
        <v>20.32</v>
      </c>
      <c r="J104" s="19">
        <v>18841.7163236965</v>
      </c>
      <c r="K104" s="19">
        <v>14995</v>
      </c>
      <c r="L104" s="20">
        <v>1492452.35</v>
      </c>
      <c r="M104" s="21" t="s">
        <v>611</v>
      </c>
      <c r="N104" s="21" t="s">
        <v>612</v>
      </c>
      <c r="O104" s="22"/>
    </row>
    <row r="105" ht="16.5" spans="1:15">
      <c r="A105" s="38">
        <v>100</v>
      </c>
      <c r="B105" s="39" t="s">
        <v>742</v>
      </c>
      <c r="C105" s="8" t="s">
        <v>630</v>
      </c>
      <c r="D105" s="40" t="s">
        <v>732</v>
      </c>
      <c r="E105" s="36" t="s">
        <v>733</v>
      </c>
      <c r="F105" s="8">
        <v>3</v>
      </c>
      <c r="G105" s="37">
        <v>99.53</v>
      </c>
      <c r="H105" s="37">
        <v>79.21</v>
      </c>
      <c r="I105" s="8">
        <v>20.32</v>
      </c>
      <c r="J105" s="19">
        <v>18665.8016664563</v>
      </c>
      <c r="K105" s="19">
        <v>14855</v>
      </c>
      <c r="L105" s="20">
        <v>1478518.15</v>
      </c>
      <c r="M105" s="21" t="s">
        <v>611</v>
      </c>
      <c r="N105" s="21" t="s">
        <v>612</v>
      </c>
      <c r="O105" s="22"/>
    </row>
    <row r="106" ht="16.5" spans="1:15">
      <c r="A106" s="38">
        <v>101</v>
      </c>
      <c r="B106" s="39" t="s">
        <v>743</v>
      </c>
      <c r="C106" s="8" t="s">
        <v>632</v>
      </c>
      <c r="D106" s="40" t="s">
        <v>732</v>
      </c>
      <c r="E106" s="36" t="s">
        <v>733</v>
      </c>
      <c r="F106" s="8">
        <v>3</v>
      </c>
      <c r="G106" s="37">
        <v>99.53</v>
      </c>
      <c r="H106" s="37">
        <v>79.21</v>
      </c>
      <c r="I106" s="8">
        <v>20.32</v>
      </c>
      <c r="J106" s="19">
        <v>18791.4549930564</v>
      </c>
      <c r="K106" s="19">
        <v>14955</v>
      </c>
      <c r="L106" s="20">
        <v>1488471.15</v>
      </c>
      <c r="M106" s="21" t="s">
        <v>611</v>
      </c>
      <c r="N106" s="21" t="s">
        <v>612</v>
      </c>
      <c r="O106" s="22"/>
    </row>
    <row r="107" ht="16.5" spans="1:15">
      <c r="A107" s="38">
        <v>102</v>
      </c>
      <c r="B107" s="39" t="s">
        <v>744</v>
      </c>
      <c r="C107" s="8" t="s">
        <v>634</v>
      </c>
      <c r="D107" s="40" t="s">
        <v>732</v>
      </c>
      <c r="E107" s="36" t="s">
        <v>733</v>
      </c>
      <c r="F107" s="8">
        <v>3</v>
      </c>
      <c r="G107" s="37">
        <v>99.53</v>
      </c>
      <c r="H107" s="37">
        <v>79.21</v>
      </c>
      <c r="I107" s="8">
        <v>20.32</v>
      </c>
      <c r="J107" s="19">
        <v>18766.3243277364</v>
      </c>
      <c r="K107" s="19">
        <v>14935</v>
      </c>
      <c r="L107" s="20">
        <v>1486480.55</v>
      </c>
      <c r="M107" s="21" t="s">
        <v>611</v>
      </c>
      <c r="N107" s="21" t="s">
        <v>612</v>
      </c>
      <c r="O107" s="22"/>
    </row>
    <row r="108" ht="16.5" spans="1:15">
      <c r="A108" s="38">
        <v>103</v>
      </c>
      <c r="B108" s="39" t="s">
        <v>745</v>
      </c>
      <c r="C108" s="8" t="s">
        <v>636</v>
      </c>
      <c r="D108" s="40" t="s">
        <v>732</v>
      </c>
      <c r="E108" s="36" t="s">
        <v>733</v>
      </c>
      <c r="F108" s="8">
        <v>3</v>
      </c>
      <c r="G108" s="37">
        <v>99.53</v>
      </c>
      <c r="H108" s="37">
        <v>79.21</v>
      </c>
      <c r="I108" s="8">
        <v>20.32</v>
      </c>
      <c r="J108" s="19">
        <v>18741.1936624164</v>
      </c>
      <c r="K108" s="19">
        <v>14915</v>
      </c>
      <c r="L108" s="20">
        <v>1484489.95</v>
      </c>
      <c r="M108" s="21" t="s">
        <v>611</v>
      </c>
      <c r="N108" s="21" t="s">
        <v>612</v>
      </c>
      <c r="O108" s="22"/>
    </row>
    <row r="109" ht="16.5" spans="1:15">
      <c r="A109" s="38">
        <v>104</v>
      </c>
      <c r="B109" s="39" t="s">
        <v>746</v>
      </c>
      <c r="C109" s="8" t="s">
        <v>638</v>
      </c>
      <c r="D109" s="40" t="s">
        <v>732</v>
      </c>
      <c r="E109" s="36" t="s">
        <v>733</v>
      </c>
      <c r="F109" s="8">
        <v>3</v>
      </c>
      <c r="G109" s="37">
        <v>99.53</v>
      </c>
      <c r="H109" s="37">
        <v>79.21</v>
      </c>
      <c r="I109" s="8">
        <v>20.32</v>
      </c>
      <c r="J109" s="19">
        <v>18716.0629970963</v>
      </c>
      <c r="K109" s="19">
        <v>14895</v>
      </c>
      <c r="L109" s="20">
        <v>1482499.35</v>
      </c>
      <c r="M109" s="21" t="s">
        <v>611</v>
      </c>
      <c r="N109" s="21" t="s">
        <v>612</v>
      </c>
      <c r="O109" s="22"/>
    </row>
    <row r="110" ht="16.5" spans="1:15">
      <c r="A110" s="38">
        <v>105</v>
      </c>
      <c r="B110" s="39" t="s">
        <v>747</v>
      </c>
      <c r="C110" s="8" t="s">
        <v>640</v>
      </c>
      <c r="D110" s="40" t="s">
        <v>732</v>
      </c>
      <c r="E110" s="36" t="s">
        <v>733</v>
      </c>
      <c r="F110" s="8">
        <v>3</v>
      </c>
      <c r="G110" s="37">
        <v>99.53</v>
      </c>
      <c r="H110" s="37">
        <v>79.21</v>
      </c>
      <c r="I110" s="8">
        <v>20.32</v>
      </c>
      <c r="J110" s="19">
        <v>18690.9323317763</v>
      </c>
      <c r="K110" s="19">
        <v>14875</v>
      </c>
      <c r="L110" s="20">
        <v>1480508.75</v>
      </c>
      <c r="M110" s="21" t="s">
        <v>611</v>
      </c>
      <c r="N110" s="21" t="s">
        <v>612</v>
      </c>
      <c r="O110" s="22"/>
    </row>
    <row r="111" ht="16.5" spans="1:15">
      <c r="A111" s="38">
        <v>106</v>
      </c>
      <c r="B111" s="39" t="s">
        <v>748</v>
      </c>
      <c r="C111" s="8" t="s">
        <v>642</v>
      </c>
      <c r="D111" s="40" t="s">
        <v>732</v>
      </c>
      <c r="E111" s="36" t="s">
        <v>733</v>
      </c>
      <c r="F111" s="8">
        <v>3</v>
      </c>
      <c r="G111" s="37">
        <v>99.53</v>
      </c>
      <c r="H111" s="37">
        <v>79.21</v>
      </c>
      <c r="I111" s="8">
        <v>20.32</v>
      </c>
      <c r="J111" s="19">
        <v>18452.191011236</v>
      </c>
      <c r="K111" s="19">
        <v>14685</v>
      </c>
      <c r="L111" s="20">
        <v>1461598.05</v>
      </c>
      <c r="M111" s="21" t="s">
        <v>611</v>
      </c>
      <c r="N111" s="21" t="s">
        <v>612</v>
      </c>
      <c r="O111" s="22"/>
    </row>
    <row r="112" ht="16.5" spans="1:15">
      <c r="A112" s="38">
        <v>107</v>
      </c>
      <c r="B112" s="39" t="s">
        <v>749</v>
      </c>
      <c r="C112" s="8" t="s">
        <v>644</v>
      </c>
      <c r="D112" s="40" t="s">
        <v>732</v>
      </c>
      <c r="E112" s="36" t="s">
        <v>733</v>
      </c>
      <c r="F112" s="8">
        <v>3</v>
      </c>
      <c r="G112" s="37">
        <v>99.53</v>
      </c>
      <c r="H112" s="37">
        <v>79.21</v>
      </c>
      <c r="I112" s="8">
        <v>20.32</v>
      </c>
      <c r="J112" s="19">
        <v>18640.6710011362</v>
      </c>
      <c r="K112" s="19">
        <v>14835</v>
      </c>
      <c r="L112" s="20">
        <v>1476527.55</v>
      </c>
      <c r="M112" s="21" t="s">
        <v>611</v>
      </c>
      <c r="N112" s="21" t="s">
        <v>612</v>
      </c>
      <c r="O112" s="22"/>
    </row>
    <row r="113" ht="16.5" spans="1:15">
      <c r="A113" s="38">
        <v>108</v>
      </c>
      <c r="B113" s="39" t="s">
        <v>750</v>
      </c>
      <c r="C113" s="8" t="s">
        <v>646</v>
      </c>
      <c r="D113" s="40" t="s">
        <v>732</v>
      </c>
      <c r="E113" s="36" t="s">
        <v>733</v>
      </c>
      <c r="F113" s="8">
        <v>3</v>
      </c>
      <c r="G113" s="37">
        <v>99.53</v>
      </c>
      <c r="H113" s="37">
        <v>79.21</v>
      </c>
      <c r="I113" s="8">
        <v>20.32</v>
      </c>
      <c r="J113" s="19">
        <v>18615.5403358162</v>
      </c>
      <c r="K113" s="19">
        <v>14815</v>
      </c>
      <c r="L113" s="20">
        <v>1474536.95</v>
      </c>
      <c r="M113" s="21" t="s">
        <v>611</v>
      </c>
      <c r="N113" s="21" t="s">
        <v>612</v>
      </c>
      <c r="O113" s="22"/>
    </row>
    <row r="114" ht="16.5" spans="1:15">
      <c r="A114" s="38">
        <v>109</v>
      </c>
      <c r="B114" s="39" t="s">
        <v>751</v>
      </c>
      <c r="C114" s="8" t="s">
        <v>648</v>
      </c>
      <c r="D114" s="40" t="s">
        <v>732</v>
      </c>
      <c r="E114" s="36" t="s">
        <v>733</v>
      </c>
      <c r="F114" s="8">
        <v>3</v>
      </c>
      <c r="G114" s="37">
        <v>99.53</v>
      </c>
      <c r="H114" s="37">
        <v>79.21</v>
      </c>
      <c r="I114" s="8">
        <v>20.32</v>
      </c>
      <c r="J114" s="19">
        <v>18590.4096704962</v>
      </c>
      <c r="K114" s="19">
        <v>14795</v>
      </c>
      <c r="L114" s="20">
        <v>1472546.35</v>
      </c>
      <c r="M114" s="21" t="s">
        <v>611</v>
      </c>
      <c r="N114" s="21" t="s">
        <v>612</v>
      </c>
      <c r="O114" s="22"/>
    </row>
    <row r="115" ht="16.5" spans="1:15">
      <c r="A115" s="38">
        <v>110</v>
      </c>
      <c r="B115" s="39" t="s">
        <v>752</v>
      </c>
      <c r="C115" s="8" t="s">
        <v>650</v>
      </c>
      <c r="D115" s="40" t="s">
        <v>732</v>
      </c>
      <c r="E115" s="36" t="s">
        <v>733</v>
      </c>
      <c r="F115" s="8">
        <v>3</v>
      </c>
      <c r="G115" s="37">
        <v>99.53</v>
      </c>
      <c r="H115" s="37">
        <v>79.21</v>
      </c>
      <c r="I115" s="8">
        <v>20.32</v>
      </c>
      <c r="J115" s="19">
        <v>18351.6683499558</v>
      </c>
      <c r="K115" s="19">
        <v>14605</v>
      </c>
      <c r="L115" s="20">
        <v>1453635.65</v>
      </c>
      <c r="M115" s="21" t="s">
        <v>611</v>
      </c>
      <c r="N115" s="21" t="s">
        <v>612</v>
      </c>
      <c r="O115" s="22"/>
    </row>
    <row r="116" ht="16.5" spans="1:15">
      <c r="A116" s="38">
        <v>111</v>
      </c>
      <c r="B116" s="39" t="s">
        <v>753</v>
      </c>
      <c r="C116" s="8" t="s">
        <v>652</v>
      </c>
      <c r="D116" s="40" t="s">
        <v>732</v>
      </c>
      <c r="E116" s="36" t="s">
        <v>733</v>
      </c>
      <c r="F116" s="8">
        <v>3</v>
      </c>
      <c r="G116" s="37">
        <v>99.53</v>
      </c>
      <c r="H116" s="37">
        <v>79.21</v>
      </c>
      <c r="I116" s="8">
        <v>20.32</v>
      </c>
      <c r="J116" s="19">
        <v>18540.1483398561</v>
      </c>
      <c r="K116" s="19">
        <v>14755</v>
      </c>
      <c r="L116" s="20">
        <v>1468565.15</v>
      </c>
      <c r="M116" s="21" t="s">
        <v>611</v>
      </c>
      <c r="N116" s="21" t="s">
        <v>612</v>
      </c>
      <c r="O116" s="22"/>
    </row>
    <row r="117" ht="16.5" spans="1:15">
      <c r="A117" s="38">
        <v>112</v>
      </c>
      <c r="B117" s="39" t="s">
        <v>754</v>
      </c>
      <c r="C117" s="8" t="s">
        <v>654</v>
      </c>
      <c r="D117" s="40" t="s">
        <v>732</v>
      </c>
      <c r="E117" s="36" t="s">
        <v>733</v>
      </c>
      <c r="F117" s="8">
        <v>3</v>
      </c>
      <c r="G117" s="37">
        <v>99.53</v>
      </c>
      <c r="H117" s="37">
        <v>79.21</v>
      </c>
      <c r="I117" s="8">
        <v>20.32</v>
      </c>
      <c r="J117" s="19">
        <v>18515.017674536</v>
      </c>
      <c r="K117" s="19">
        <v>14735</v>
      </c>
      <c r="L117" s="20">
        <v>1466574.55</v>
      </c>
      <c r="M117" s="21" t="s">
        <v>611</v>
      </c>
      <c r="N117" s="21" t="s">
        <v>612</v>
      </c>
      <c r="O117" s="22"/>
    </row>
    <row r="118" ht="16.5" spans="1:15">
      <c r="A118" s="38">
        <v>113</v>
      </c>
      <c r="B118" s="39" t="s">
        <v>755</v>
      </c>
      <c r="C118" s="8" t="s">
        <v>656</v>
      </c>
      <c r="D118" s="40" t="s">
        <v>732</v>
      </c>
      <c r="E118" s="36" t="s">
        <v>733</v>
      </c>
      <c r="F118" s="8">
        <v>3</v>
      </c>
      <c r="G118" s="37">
        <v>99.53</v>
      </c>
      <c r="H118" s="37">
        <v>79.21</v>
      </c>
      <c r="I118" s="8">
        <v>20.32</v>
      </c>
      <c r="J118" s="19">
        <v>18489.887009216</v>
      </c>
      <c r="K118" s="19">
        <v>14715</v>
      </c>
      <c r="L118" s="20">
        <v>1464583.95</v>
      </c>
      <c r="M118" s="21" t="s">
        <v>611</v>
      </c>
      <c r="N118" s="21" t="s">
        <v>612</v>
      </c>
      <c r="O118" s="22"/>
    </row>
    <row r="119" ht="16.5" spans="1:15">
      <c r="A119" s="38">
        <v>114</v>
      </c>
      <c r="B119" s="39" t="s">
        <v>756</v>
      </c>
      <c r="C119" s="8" t="s">
        <v>658</v>
      </c>
      <c r="D119" s="40" t="s">
        <v>732</v>
      </c>
      <c r="E119" s="36" t="s">
        <v>733</v>
      </c>
      <c r="F119" s="8">
        <v>3</v>
      </c>
      <c r="G119" s="37">
        <v>99.53</v>
      </c>
      <c r="H119" s="37">
        <v>79.21</v>
      </c>
      <c r="I119" s="8">
        <v>20.32</v>
      </c>
      <c r="J119" s="19">
        <v>18464.756343896</v>
      </c>
      <c r="K119" s="19">
        <v>14695</v>
      </c>
      <c r="L119" s="20">
        <v>1462593.35</v>
      </c>
      <c r="M119" s="21" t="s">
        <v>611</v>
      </c>
      <c r="N119" s="21" t="s">
        <v>612</v>
      </c>
      <c r="O119" s="22"/>
    </row>
    <row r="120" ht="16.5" spans="1:15">
      <c r="A120" s="38">
        <v>115</v>
      </c>
      <c r="B120" s="39" t="s">
        <v>757</v>
      </c>
      <c r="C120" s="8" t="s">
        <v>660</v>
      </c>
      <c r="D120" s="40" t="s">
        <v>732</v>
      </c>
      <c r="E120" s="36" t="s">
        <v>733</v>
      </c>
      <c r="F120" s="8">
        <v>3</v>
      </c>
      <c r="G120" s="37">
        <v>99.53</v>
      </c>
      <c r="H120" s="37">
        <v>79.21</v>
      </c>
      <c r="I120" s="8">
        <v>20.32</v>
      </c>
      <c r="J120" s="19">
        <v>18439.6256785759</v>
      </c>
      <c r="K120" s="19">
        <v>14675</v>
      </c>
      <c r="L120" s="20">
        <v>1460602.75</v>
      </c>
      <c r="M120" s="21" t="s">
        <v>611</v>
      </c>
      <c r="N120" s="21" t="s">
        <v>612</v>
      </c>
      <c r="O120" s="22"/>
    </row>
    <row r="121" ht="16.5" spans="1:15">
      <c r="A121" s="38">
        <v>116</v>
      </c>
      <c r="B121" s="39" t="s">
        <v>758</v>
      </c>
      <c r="C121" s="8" t="s">
        <v>662</v>
      </c>
      <c r="D121" s="40" t="s">
        <v>732</v>
      </c>
      <c r="E121" s="36" t="s">
        <v>733</v>
      </c>
      <c r="F121" s="8">
        <v>3</v>
      </c>
      <c r="G121" s="37">
        <v>99.53</v>
      </c>
      <c r="H121" s="37">
        <v>79.21</v>
      </c>
      <c r="I121" s="8">
        <v>20.32</v>
      </c>
      <c r="J121" s="19">
        <v>18414.4950132559</v>
      </c>
      <c r="K121" s="19">
        <v>14655</v>
      </c>
      <c r="L121" s="20">
        <v>1458612.15</v>
      </c>
      <c r="M121" s="21" t="s">
        <v>611</v>
      </c>
      <c r="N121" s="21" t="s">
        <v>612</v>
      </c>
      <c r="O121" s="22"/>
    </row>
    <row r="122" ht="16.5" spans="1:15">
      <c r="A122" s="38">
        <v>117</v>
      </c>
      <c r="B122" s="39" t="s">
        <v>759</v>
      </c>
      <c r="C122" s="8" t="s">
        <v>664</v>
      </c>
      <c r="D122" s="40" t="s">
        <v>732</v>
      </c>
      <c r="E122" s="36" t="s">
        <v>733</v>
      </c>
      <c r="F122" s="8">
        <v>3</v>
      </c>
      <c r="G122" s="37">
        <v>99.53</v>
      </c>
      <c r="H122" s="37">
        <v>79.21</v>
      </c>
      <c r="I122" s="8">
        <v>20.32</v>
      </c>
      <c r="J122" s="19">
        <v>18389.3643479359</v>
      </c>
      <c r="K122" s="19">
        <v>14635</v>
      </c>
      <c r="L122" s="20">
        <v>1456621.55</v>
      </c>
      <c r="M122" s="21" t="s">
        <v>611</v>
      </c>
      <c r="N122" s="21" t="s">
        <v>612</v>
      </c>
      <c r="O122" s="22"/>
    </row>
    <row r="123" ht="16.5" spans="1:15">
      <c r="A123" s="38">
        <v>118</v>
      </c>
      <c r="B123" s="39" t="s">
        <v>760</v>
      </c>
      <c r="C123" s="8" t="s">
        <v>666</v>
      </c>
      <c r="D123" s="40" t="s">
        <v>732</v>
      </c>
      <c r="E123" s="36" t="s">
        <v>733</v>
      </c>
      <c r="F123" s="8">
        <v>3</v>
      </c>
      <c r="G123" s="37">
        <v>99.53</v>
      </c>
      <c r="H123" s="37">
        <v>79.21</v>
      </c>
      <c r="I123" s="8">
        <v>20.32</v>
      </c>
      <c r="J123" s="19">
        <v>18364.2336826158</v>
      </c>
      <c r="K123" s="19">
        <v>14615</v>
      </c>
      <c r="L123" s="20">
        <v>1454630.95</v>
      </c>
      <c r="M123" s="21" t="s">
        <v>611</v>
      </c>
      <c r="N123" s="21" t="s">
        <v>612</v>
      </c>
      <c r="O123" s="22"/>
    </row>
    <row r="124" ht="16.5" spans="1:15">
      <c r="A124" s="38">
        <v>119</v>
      </c>
      <c r="B124" s="39" t="s">
        <v>761</v>
      </c>
      <c r="C124" s="8" t="s">
        <v>668</v>
      </c>
      <c r="D124" s="40" t="s">
        <v>732</v>
      </c>
      <c r="E124" s="36" t="s">
        <v>733</v>
      </c>
      <c r="F124" s="8">
        <v>3</v>
      </c>
      <c r="G124" s="37">
        <v>99.53</v>
      </c>
      <c r="H124" s="37">
        <v>79.21</v>
      </c>
      <c r="I124" s="8">
        <v>20.32</v>
      </c>
      <c r="J124" s="19">
        <v>18339.1030172958</v>
      </c>
      <c r="K124" s="19">
        <v>14595</v>
      </c>
      <c r="L124" s="20">
        <v>1452640.35</v>
      </c>
      <c r="M124" s="21" t="s">
        <v>611</v>
      </c>
      <c r="N124" s="21" t="s">
        <v>612</v>
      </c>
      <c r="O124" s="22"/>
    </row>
    <row r="125" ht="16.5" spans="1:15">
      <c r="A125" s="38">
        <v>120</v>
      </c>
      <c r="B125" s="39" t="s">
        <v>762</v>
      </c>
      <c r="C125" s="8" t="s">
        <v>670</v>
      </c>
      <c r="D125" s="40" t="s">
        <v>732</v>
      </c>
      <c r="E125" s="36" t="s">
        <v>733</v>
      </c>
      <c r="F125" s="8">
        <v>3</v>
      </c>
      <c r="G125" s="37">
        <v>99.53</v>
      </c>
      <c r="H125" s="37">
        <v>79.21</v>
      </c>
      <c r="I125" s="8">
        <v>20.32</v>
      </c>
      <c r="J125" s="19">
        <v>18100.3616967555</v>
      </c>
      <c r="K125" s="19">
        <v>14405</v>
      </c>
      <c r="L125" s="20">
        <v>1433729.65</v>
      </c>
      <c r="M125" s="21" t="s">
        <v>611</v>
      </c>
      <c r="N125" s="21" t="s">
        <v>612</v>
      </c>
      <c r="O125" s="22"/>
    </row>
    <row r="126" ht="16.5" spans="1:15">
      <c r="A126" s="38">
        <v>121</v>
      </c>
      <c r="B126" s="39" t="s">
        <v>763</v>
      </c>
      <c r="C126" s="8" t="s">
        <v>608</v>
      </c>
      <c r="D126" s="40" t="s">
        <v>732</v>
      </c>
      <c r="E126" s="36" t="s">
        <v>764</v>
      </c>
      <c r="F126" s="8">
        <v>3</v>
      </c>
      <c r="G126" s="37">
        <v>113.32</v>
      </c>
      <c r="H126" s="37">
        <v>90.18</v>
      </c>
      <c r="I126" s="8">
        <v>23.14</v>
      </c>
      <c r="J126" s="19">
        <v>18340.0465735196</v>
      </c>
      <c r="K126" s="19">
        <v>14595</v>
      </c>
      <c r="L126" s="20">
        <v>1653905.4</v>
      </c>
      <c r="M126" s="21" t="s">
        <v>611</v>
      </c>
      <c r="N126" s="21" t="s">
        <v>612</v>
      </c>
      <c r="O126" s="22"/>
    </row>
    <row r="127" ht="16.5" spans="1:15">
      <c r="A127" s="38">
        <v>122</v>
      </c>
      <c r="B127" s="39" t="s">
        <v>765</v>
      </c>
      <c r="C127" s="8" t="s">
        <v>614</v>
      </c>
      <c r="D127" s="40" t="s">
        <v>732</v>
      </c>
      <c r="E127" s="36" t="s">
        <v>764</v>
      </c>
      <c r="F127" s="8">
        <v>3</v>
      </c>
      <c r="G127" s="37">
        <v>113.32</v>
      </c>
      <c r="H127" s="37">
        <v>90.18</v>
      </c>
      <c r="I127" s="8">
        <v>23.14</v>
      </c>
      <c r="J127" s="19">
        <v>18465.7063650477</v>
      </c>
      <c r="K127" s="19">
        <v>14695</v>
      </c>
      <c r="L127" s="20">
        <v>1665237.4</v>
      </c>
      <c r="M127" s="21" t="s">
        <v>611</v>
      </c>
      <c r="N127" s="21" t="s">
        <v>612</v>
      </c>
      <c r="O127" s="22"/>
    </row>
    <row r="128" ht="16.5" spans="1:15">
      <c r="A128" s="38">
        <v>123</v>
      </c>
      <c r="B128" s="39" t="s">
        <v>766</v>
      </c>
      <c r="C128" s="8" t="s">
        <v>616</v>
      </c>
      <c r="D128" s="40" t="s">
        <v>732</v>
      </c>
      <c r="E128" s="36" t="s">
        <v>764</v>
      </c>
      <c r="F128" s="8">
        <v>3</v>
      </c>
      <c r="G128" s="37">
        <v>113.32</v>
      </c>
      <c r="H128" s="37">
        <v>90.18</v>
      </c>
      <c r="I128" s="8">
        <v>23.14</v>
      </c>
      <c r="J128" s="19">
        <v>18591.3661565757</v>
      </c>
      <c r="K128" s="19">
        <v>14795</v>
      </c>
      <c r="L128" s="20">
        <v>1676569.4</v>
      </c>
      <c r="M128" s="21" t="s">
        <v>611</v>
      </c>
      <c r="N128" s="21" t="s">
        <v>612</v>
      </c>
      <c r="O128" s="22"/>
    </row>
    <row r="129" ht="16.5" spans="1:15">
      <c r="A129" s="38">
        <v>124</v>
      </c>
      <c r="B129" s="39" t="s">
        <v>767</v>
      </c>
      <c r="C129" s="8" t="s">
        <v>618</v>
      </c>
      <c r="D129" s="40" t="s">
        <v>732</v>
      </c>
      <c r="E129" s="36" t="s">
        <v>764</v>
      </c>
      <c r="F129" s="8">
        <v>3</v>
      </c>
      <c r="G129" s="37">
        <v>113.32</v>
      </c>
      <c r="H129" s="37">
        <v>90.18</v>
      </c>
      <c r="I129" s="8">
        <v>23.14</v>
      </c>
      <c r="J129" s="19">
        <v>18654.1960523398</v>
      </c>
      <c r="K129" s="19">
        <v>14845</v>
      </c>
      <c r="L129" s="20">
        <v>1682235.4</v>
      </c>
      <c r="M129" s="21" t="s">
        <v>611</v>
      </c>
      <c r="N129" s="21" t="s">
        <v>612</v>
      </c>
      <c r="O129" s="22"/>
    </row>
    <row r="130" ht="16.5" spans="1:15">
      <c r="A130" s="38">
        <v>125</v>
      </c>
      <c r="B130" s="39" t="s">
        <v>768</v>
      </c>
      <c r="C130" s="8" t="s">
        <v>620</v>
      </c>
      <c r="D130" s="40" t="s">
        <v>732</v>
      </c>
      <c r="E130" s="36" t="s">
        <v>764</v>
      </c>
      <c r="F130" s="8">
        <v>3</v>
      </c>
      <c r="G130" s="37">
        <v>113.32</v>
      </c>
      <c r="H130" s="37">
        <v>90.18</v>
      </c>
      <c r="I130" s="8">
        <v>23.14</v>
      </c>
      <c r="J130" s="19">
        <v>18629.0640940342</v>
      </c>
      <c r="K130" s="19">
        <v>14825</v>
      </c>
      <c r="L130" s="20">
        <v>1679969</v>
      </c>
      <c r="M130" s="21" t="s">
        <v>611</v>
      </c>
      <c r="N130" s="21" t="s">
        <v>612</v>
      </c>
      <c r="O130" s="22"/>
    </row>
    <row r="131" ht="16.5" spans="1:15">
      <c r="A131" s="38">
        <v>126</v>
      </c>
      <c r="B131" s="39" t="s">
        <v>769</v>
      </c>
      <c r="C131" s="8" t="s">
        <v>622</v>
      </c>
      <c r="D131" s="40" t="s">
        <v>732</v>
      </c>
      <c r="E131" s="36" t="s">
        <v>764</v>
      </c>
      <c r="F131" s="8">
        <v>3</v>
      </c>
      <c r="G131" s="37">
        <v>113.32</v>
      </c>
      <c r="H131" s="37">
        <v>90.18</v>
      </c>
      <c r="I131" s="8">
        <v>23.14</v>
      </c>
      <c r="J131" s="19">
        <v>18603.9321357285</v>
      </c>
      <c r="K131" s="19">
        <v>14805</v>
      </c>
      <c r="L131" s="20">
        <v>1677702.6</v>
      </c>
      <c r="M131" s="21" t="s">
        <v>611</v>
      </c>
      <c r="N131" s="21" t="s">
        <v>612</v>
      </c>
      <c r="O131" s="22"/>
    </row>
    <row r="132" ht="16.5" spans="1:15">
      <c r="A132" s="38">
        <v>127</v>
      </c>
      <c r="B132" s="39" t="s">
        <v>770</v>
      </c>
      <c r="C132" s="8" t="s">
        <v>624</v>
      </c>
      <c r="D132" s="40" t="s">
        <v>732</v>
      </c>
      <c r="E132" s="36" t="s">
        <v>764</v>
      </c>
      <c r="F132" s="8">
        <v>3</v>
      </c>
      <c r="G132" s="37">
        <v>113.32</v>
      </c>
      <c r="H132" s="37">
        <v>90.18</v>
      </c>
      <c r="I132" s="8">
        <v>23.14</v>
      </c>
      <c r="J132" s="19">
        <v>18578.8001774229</v>
      </c>
      <c r="K132" s="19">
        <v>14785</v>
      </c>
      <c r="L132" s="20">
        <v>1675436.2</v>
      </c>
      <c r="M132" s="21" t="s">
        <v>611</v>
      </c>
      <c r="N132" s="21" t="s">
        <v>612</v>
      </c>
      <c r="O132" s="22"/>
    </row>
    <row r="133" ht="16.5" spans="1:15">
      <c r="A133" s="38">
        <v>128</v>
      </c>
      <c r="B133" s="39" t="s">
        <v>771</v>
      </c>
      <c r="C133" s="8" t="s">
        <v>626</v>
      </c>
      <c r="D133" s="40" t="s">
        <v>732</v>
      </c>
      <c r="E133" s="36" t="s">
        <v>764</v>
      </c>
      <c r="F133" s="8">
        <v>3</v>
      </c>
      <c r="G133" s="37">
        <v>113.32</v>
      </c>
      <c r="H133" s="37">
        <v>90.18</v>
      </c>
      <c r="I133" s="8">
        <v>23.14</v>
      </c>
      <c r="J133" s="19">
        <v>18553.6682191173</v>
      </c>
      <c r="K133" s="19">
        <v>14765</v>
      </c>
      <c r="L133" s="20">
        <v>1673169.8</v>
      </c>
      <c r="M133" s="21" t="s">
        <v>611</v>
      </c>
      <c r="N133" s="21" t="s">
        <v>612</v>
      </c>
      <c r="O133" s="22"/>
    </row>
    <row r="134" ht="16.5" spans="1:15">
      <c r="A134" s="38">
        <v>129</v>
      </c>
      <c r="B134" s="39" t="s">
        <v>772</v>
      </c>
      <c r="C134" s="8" t="s">
        <v>628</v>
      </c>
      <c r="D134" s="40" t="s">
        <v>732</v>
      </c>
      <c r="E134" s="36" t="s">
        <v>764</v>
      </c>
      <c r="F134" s="8">
        <v>3</v>
      </c>
      <c r="G134" s="37">
        <v>113.32</v>
      </c>
      <c r="H134" s="37">
        <v>90.18</v>
      </c>
      <c r="I134" s="8">
        <v>23.14</v>
      </c>
      <c r="J134" s="19">
        <v>18528.5362608117</v>
      </c>
      <c r="K134" s="19">
        <v>14745</v>
      </c>
      <c r="L134" s="20">
        <v>1670903.4</v>
      </c>
      <c r="M134" s="21" t="s">
        <v>611</v>
      </c>
      <c r="N134" s="21" t="s">
        <v>612</v>
      </c>
      <c r="O134" s="22"/>
    </row>
    <row r="135" ht="16.5" spans="1:15">
      <c r="A135" s="38">
        <v>130</v>
      </c>
      <c r="B135" s="39" t="s">
        <v>773</v>
      </c>
      <c r="C135" s="8" t="s">
        <v>630</v>
      </c>
      <c r="D135" s="40" t="s">
        <v>732</v>
      </c>
      <c r="E135" s="36" t="s">
        <v>764</v>
      </c>
      <c r="F135" s="8">
        <v>3</v>
      </c>
      <c r="G135" s="37">
        <v>113.32</v>
      </c>
      <c r="H135" s="37">
        <v>90.18</v>
      </c>
      <c r="I135" s="8">
        <v>23.14</v>
      </c>
      <c r="J135" s="19">
        <v>18352.6125526724</v>
      </c>
      <c r="K135" s="19">
        <v>14605</v>
      </c>
      <c r="L135" s="20">
        <v>1655038.6</v>
      </c>
      <c r="M135" s="21" t="s">
        <v>611</v>
      </c>
      <c r="N135" s="21" t="s">
        <v>612</v>
      </c>
      <c r="O135" s="22"/>
    </row>
    <row r="136" ht="16.5" spans="1:15">
      <c r="A136" s="38">
        <v>131</v>
      </c>
      <c r="B136" s="39" t="s">
        <v>774</v>
      </c>
      <c r="C136" s="8" t="s">
        <v>632</v>
      </c>
      <c r="D136" s="40" t="s">
        <v>732</v>
      </c>
      <c r="E136" s="36" t="s">
        <v>764</v>
      </c>
      <c r="F136" s="8">
        <v>3</v>
      </c>
      <c r="G136" s="37">
        <v>113.32</v>
      </c>
      <c r="H136" s="37">
        <v>90.18</v>
      </c>
      <c r="I136" s="8">
        <v>23.14</v>
      </c>
      <c r="J136" s="19">
        <v>18478.2723442005</v>
      </c>
      <c r="K136" s="19">
        <v>14705</v>
      </c>
      <c r="L136" s="20">
        <v>1666370.6</v>
      </c>
      <c r="M136" s="21" t="s">
        <v>611</v>
      </c>
      <c r="N136" s="21" t="s">
        <v>612</v>
      </c>
      <c r="O136" s="22"/>
    </row>
    <row r="137" ht="16.5" spans="1:15">
      <c r="A137" s="38">
        <v>132</v>
      </c>
      <c r="B137" s="39" t="s">
        <v>775</v>
      </c>
      <c r="C137" s="8" t="s">
        <v>634</v>
      </c>
      <c r="D137" s="40" t="s">
        <v>732</v>
      </c>
      <c r="E137" s="36" t="s">
        <v>764</v>
      </c>
      <c r="F137" s="8">
        <v>3</v>
      </c>
      <c r="G137" s="37">
        <v>113.32</v>
      </c>
      <c r="H137" s="37">
        <v>90.18</v>
      </c>
      <c r="I137" s="8">
        <v>23.14</v>
      </c>
      <c r="J137" s="19">
        <v>18453.1403858949</v>
      </c>
      <c r="K137" s="19">
        <v>14685</v>
      </c>
      <c r="L137" s="20">
        <v>1664104.2</v>
      </c>
      <c r="M137" s="21" t="s">
        <v>611</v>
      </c>
      <c r="N137" s="21" t="s">
        <v>612</v>
      </c>
      <c r="O137" s="22"/>
    </row>
    <row r="138" ht="16.5" spans="1:15">
      <c r="A138" s="38">
        <v>133</v>
      </c>
      <c r="B138" s="39" t="s">
        <v>776</v>
      </c>
      <c r="C138" s="8" t="s">
        <v>636</v>
      </c>
      <c r="D138" s="40" t="s">
        <v>732</v>
      </c>
      <c r="E138" s="36" t="s">
        <v>764</v>
      </c>
      <c r="F138" s="8">
        <v>3</v>
      </c>
      <c r="G138" s="37">
        <v>113.32</v>
      </c>
      <c r="H138" s="37">
        <v>90.18</v>
      </c>
      <c r="I138" s="8">
        <v>23.14</v>
      </c>
      <c r="J138" s="19">
        <v>18428.0084275893</v>
      </c>
      <c r="K138" s="19">
        <v>14665</v>
      </c>
      <c r="L138" s="20">
        <v>1661837.8</v>
      </c>
      <c r="M138" s="21" t="s">
        <v>611</v>
      </c>
      <c r="N138" s="21" t="s">
        <v>612</v>
      </c>
      <c r="O138" s="22"/>
    </row>
    <row r="139" ht="16.5" spans="1:15">
      <c r="A139" s="38">
        <v>134</v>
      </c>
      <c r="B139" s="39" t="s">
        <v>777</v>
      </c>
      <c r="C139" s="8" t="s">
        <v>638</v>
      </c>
      <c r="D139" s="40" t="s">
        <v>732</v>
      </c>
      <c r="E139" s="36" t="s">
        <v>764</v>
      </c>
      <c r="F139" s="8">
        <v>3</v>
      </c>
      <c r="G139" s="37">
        <v>113.32</v>
      </c>
      <c r="H139" s="37">
        <v>90.18</v>
      </c>
      <c r="I139" s="8">
        <v>23.14</v>
      </c>
      <c r="J139" s="19">
        <v>18402.8764692837</v>
      </c>
      <c r="K139" s="19">
        <v>14645</v>
      </c>
      <c r="L139" s="20">
        <v>1659571.4</v>
      </c>
      <c r="M139" s="21" t="s">
        <v>611</v>
      </c>
      <c r="N139" s="21" t="s">
        <v>612</v>
      </c>
      <c r="O139" s="22"/>
    </row>
    <row r="140" ht="16.5" spans="1:15">
      <c r="A140" s="38">
        <v>135</v>
      </c>
      <c r="B140" s="39" t="s">
        <v>778</v>
      </c>
      <c r="C140" s="8" t="s">
        <v>640</v>
      </c>
      <c r="D140" s="40" t="s">
        <v>732</v>
      </c>
      <c r="E140" s="36" t="s">
        <v>764</v>
      </c>
      <c r="F140" s="8">
        <v>3</v>
      </c>
      <c r="G140" s="37">
        <v>113.32</v>
      </c>
      <c r="H140" s="37">
        <v>90.18</v>
      </c>
      <c r="I140" s="8">
        <v>23.14</v>
      </c>
      <c r="J140" s="19">
        <v>18377.744510978</v>
      </c>
      <c r="K140" s="19">
        <v>14625</v>
      </c>
      <c r="L140" s="20">
        <v>1657305</v>
      </c>
      <c r="M140" s="21" t="s">
        <v>611</v>
      </c>
      <c r="N140" s="21" t="s">
        <v>612</v>
      </c>
      <c r="O140" s="22"/>
    </row>
    <row r="141" ht="16.5" spans="1:15">
      <c r="A141" s="38">
        <v>136</v>
      </c>
      <c r="B141" s="39" t="s">
        <v>779</v>
      </c>
      <c r="C141" s="8" t="s">
        <v>642</v>
      </c>
      <c r="D141" s="40" t="s">
        <v>732</v>
      </c>
      <c r="E141" s="36" t="s">
        <v>764</v>
      </c>
      <c r="F141" s="8">
        <v>3</v>
      </c>
      <c r="G141" s="37">
        <v>113.32</v>
      </c>
      <c r="H141" s="37">
        <v>90.18</v>
      </c>
      <c r="I141" s="8">
        <v>23.14</v>
      </c>
      <c r="J141" s="19">
        <v>18138.9909070747</v>
      </c>
      <c r="K141" s="19">
        <v>14435</v>
      </c>
      <c r="L141" s="20">
        <v>1635774.2</v>
      </c>
      <c r="M141" s="21" t="s">
        <v>611</v>
      </c>
      <c r="N141" s="21" t="s">
        <v>612</v>
      </c>
      <c r="O141" s="22"/>
    </row>
    <row r="142" ht="16.5" spans="1:15">
      <c r="A142" s="38">
        <v>137</v>
      </c>
      <c r="B142" s="39" t="s">
        <v>780</v>
      </c>
      <c r="C142" s="8" t="s">
        <v>644</v>
      </c>
      <c r="D142" s="40" t="s">
        <v>732</v>
      </c>
      <c r="E142" s="36" t="s">
        <v>764</v>
      </c>
      <c r="F142" s="8">
        <v>3</v>
      </c>
      <c r="G142" s="37">
        <v>113.32</v>
      </c>
      <c r="H142" s="37">
        <v>90.18</v>
      </c>
      <c r="I142" s="8">
        <v>23.14</v>
      </c>
      <c r="J142" s="19">
        <v>18327.4805943668</v>
      </c>
      <c r="K142" s="19">
        <v>14585</v>
      </c>
      <c r="L142" s="20">
        <v>1652772.2</v>
      </c>
      <c r="M142" s="21" t="s">
        <v>611</v>
      </c>
      <c r="N142" s="21" t="s">
        <v>612</v>
      </c>
      <c r="O142" s="22"/>
    </row>
    <row r="143" ht="16.5" spans="1:15">
      <c r="A143" s="38">
        <v>138</v>
      </c>
      <c r="B143" s="39" t="s">
        <v>781</v>
      </c>
      <c r="C143" s="8" t="s">
        <v>646</v>
      </c>
      <c r="D143" s="40" t="s">
        <v>732</v>
      </c>
      <c r="E143" s="36" t="s">
        <v>764</v>
      </c>
      <c r="F143" s="8">
        <v>3</v>
      </c>
      <c r="G143" s="37">
        <v>113.32</v>
      </c>
      <c r="H143" s="37">
        <v>90.18</v>
      </c>
      <c r="I143" s="8">
        <v>23.14</v>
      </c>
      <c r="J143" s="19">
        <v>18302.3486360612</v>
      </c>
      <c r="K143" s="19">
        <v>14565</v>
      </c>
      <c r="L143" s="20">
        <v>1650505.8</v>
      </c>
      <c r="M143" s="21" t="s">
        <v>611</v>
      </c>
      <c r="N143" s="21" t="s">
        <v>612</v>
      </c>
      <c r="O143" s="22"/>
    </row>
    <row r="144" ht="16.5" spans="1:15">
      <c r="A144" s="38">
        <v>139</v>
      </c>
      <c r="B144" s="39" t="s">
        <v>782</v>
      </c>
      <c r="C144" s="8" t="s">
        <v>648</v>
      </c>
      <c r="D144" s="40" t="s">
        <v>732</v>
      </c>
      <c r="E144" s="36" t="s">
        <v>764</v>
      </c>
      <c r="F144" s="8">
        <v>3</v>
      </c>
      <c r="G144" s="37">
        <v>113.32</v>
      </c>
      <c r="H144" s="37">
        <v>90.18</v>
      </c>
      <c r="I144" s="8">
        <v>23.14</v>
      </c>
      <c r="J144" s="19">
        <v>18277.2166777556</v>
      </c>
      <c r="K144" s="19">
        <v>14545</v>
      </c>
      <c r="L144" s="20">
        <v>1648239.4</v>
      </c>
      <c r="M144" s="21" t="s">
        <v>611</v>
      </c>
      <c r="N144" s="21" t="s">
        <v>612</v>
      </c>
      <c r="O144" s="22"/>
    </row>
    <row r="145" ht="16.5" spans="1:15">
      <c r="A145" s="38">
        <v>140</v>
      </c>
      <c r="B145" s="39" t="s">
        <v>783</v>
      </c>
      <c r="C145" s="8" t="s">
        <v>650</v>
      </c>
      <c r="D145" s="40" t="s">
        <v>732</v>
      </c>
      <c r="E145" s="36" t="s">
        <v>764</v>
      </c>
      <c r="F145" s="8">
        <v>3</v>
      </c>
      <c r="G145" s="37">
        <v>113.32</v>
      </c>
      <c r="H145" s="37">
        <v>90.18</v>
      </c>
      <c r="I145" s="8">
        <v>23.14</v>
      </c>
      <c r="J145" s="19">
        <v>18038.4630738523</v>
      </c>
      <c r="K145" s="19">
        <v>14355</v>
      </c>
      <c r="L145" s="20">
        <v>1626708.6</v>
      </c>
      <c r="M145" s="21" t="s">
        <v>611</v>
      </c>
      <c r="N145" s="21" t="s">
        <v>612</v>
      </c>
      <c r="O145" s="22"/>
    </row>
    <row r="146" ht="16.5" spans="1:15">
      <c r="A146" s="38">
        <v>141</v>
      </c>
      <c r="B146" s="39" t="s">
        <v>784</v>
      </c>
      <c r="C146" s="8" t="s">
        <v>652</v>
      </c>
      <c r="D146" s="40" t="s">
        <v>732</v>
      </c>
      <c r="E146" s="36" t="s">
        <v>764</v>
      </c>
      <c r="F146" s="8">
        <v>3</v>
      </c>
      <c r="G146" s="37">
        <v>113.32</v>
      </c>
      <c r="H146" s="37">
        <v>90.18</v>
      </c>
      <c r="I146" s="8">
        <v>23.14</v>
      </c>
      <c r="J146" s="19">
        <v>18226.9527611444</v>
      </c>
      <c r="K146" s="19">
        <v>14505</v>
      </c>
      <c r="L146" s="20">
        <v>1643706.6</v>
      </c>
      <c r="M146" s="21" t="s">
        <v>611</v>
      </c>
      <c r="N146" s="21" t="s">
        <v>612</v>
      </c>
      <c r="O146" s="22"/>
    </row>
    <row r="147" ht="16.5" spans="1:15">
      <c r="A147" s="38">
        <v>142</v>
      </c>
      <c r="B147" s="39" t="s">
        <v>785</v>
      </c>
      <c r="C147" s="8" t="s">
        <v>654</v>
      </c>
      <c r="D147" s="40" t="s">
        <v>732</v>
      </c>
      <c r="E147" s="36" t="s">
        <v>764</v>
      </c>
      <c r="F147" s="8">
        <v>3</v>
      </c>
      <c r="G147" s="37">
        <v>113.32</v>
      </c>
      <c r="H147" s="37">
        <v>90.18</v>
      </c>
      <c r="I147" s="8">
        <v>23.14</v>
      </c>
      <c r="J147" s="19">
        <v>18201.8208028388</v>
      </c>
      <c r="K147" s="19">
        <v>14485</v>
      </c>
      <c r="L147" s="20">
        <v>1641440.2</v>
      </c>
      <c r="M147" s="21" t="s">
        <v>611</v>
      </c>
      <c r="N147" s="21" t="s">
        <v>612</v>
      </c>
      <c r="O147" s="22"/>
    </row>
    <row r="148" ht="16.5" spans="1:15">
      <c r="A148" s="38">
        <v>143</v>
      </c>
      <c r="B148" s="39" t="s">
        <v>786</v>
      </c>
      <c r="C148" s="8" t="s">
        <v>656</v>
      </c>
      <c r="D148" s="40" t="s">
        <v>732</v>
      </c>
      <c r="E148" s="36" t="s">
        <v>764</v>
      </c>
      <c r="F148" s="8">
        <v>3</v>
      </c>
      <c r="G148" s="37">
        <v>113.32</v>
      </c>
      <c r="H148" s="37">
        <v>90.18</v>
      </c>
      <c r="I148" s="8">
        <v>23.14</v>
      </c>
      <c r="J148" s="19">
        <v>18176.6888445332</v>
      </c>
      <c r="K148" s="19">
        <v>14465</v>
      </c>
      <c r="L148" s="20">
        <v>1639173.8</v>
      </c>
      <c r="M148" s="21" t="s">
        <v>611</v>
      </c>
      <c r="N148" s="21" t="s">
        <v>612</v>
      </c>
      <c r="O148" s="22"/>
    </row>
    <row r="149" ht="16.5" spans="1:15">
      <c r="A149" s="38">
        <v>144</v>
      </c>
      <c r="B149" s="39" t="s">
        <v>787</v>
      </c>
      <c r="C149" s="8" t="s">
        <v>658</v>
      </c>
      <c r="D149" s="40" t="s">
        <v>732</v>
      </c>
      <c r="E149" s="36" t="s">
        <v>764</v>
      </c>
      <c r="F149" s="8">
        <v>3</v>
      </c>
      <c r="G149" s="37">
        <v>113.32</v>
      </c>
      <c r="H149" s="37">
        <v>90.18</v>
      </c>
      <c r="I149" s="8">
        <v>23.14</v>
      </c>
      <c r="J149" s="19">
        <v>18151.5568862275</v>
      </c>
      <c r="K149" s="19">
        <v>14445</v>
      </c>
      <c r="L149" s="20">
        <v>1636907.4</v>
      </c>
      <c r="M149" s="21" t="s">
        <v>611</v>
      </c>
      <c r="N149" s="21" t="s">
        <v>612</v>
      </c>
      <c r="O149" s="22"/>
    </row>
    <row r="150" ht="16.5" spans="1:15">
      <c r="A150" s="38">
        <v>145</v>
      </c>
      <c r="B150" s="39" t="s">
        <v>788</v>
      </c>
      <c r="C150" s="8" t="s">
        <v>660</v>
      </c>
      <c r="D150" s="40" t="s">
        <v>732</v>
      </c>
      <c r="E150" s="36" t="s">
        <v>764</v>
      </c>
      <c r="F150" s="8">
        <v>3</v>
      </c>
      <c r="G150" s="37">
        <v>113.32</v>
      </c>
      <c r="H150" s="37">
        <v>90.18</v>
      </c>
      <c r="I150" s="8">
        <v>23.14</v>
      </c>
      <c r="J150" s="19">
        <v>18126.4249279219</v>
      </c>
      <c r="K150" s="19">
        <v>14425</v>
      </c>
      <c r="L150" s="20">
        <v>1634641</v>
      </c>
      <c r="M150" s="21" t="s">
        <v>611</v>
      </c>
      <c r="N150" s="21" t="s">
        <v>612</v>
      </c>
      <c r="O150" s="22"/>
    </row>
    <row r="151" ht="16.5" spans="1:15">
      <c r="A151" s="38">
        <v>146</v>
      </c>
      <c r="B151" s="39" t="s">
        <v>789</v>
      </c>
      <c r="C151" s="8" t="s">
        <v>662</v>
      </c>
      <c r="D151" s="40" t="s">
        <v>732</v>
      </c>
      <c r="E151" s="36" t="s">
        <v>764</v>
      </c>
      <c r="F151" s="8">
        <v>3</v>
      </c>
      <c r="G151" s="37">
        <v>113.32</v>
      </c>
      <c r="H151" s="37">
        <v>90.18</v>
      </c>
      <c r="I151" s="8">
        <v>23.14</v>
      </c>
      <c r="J151" s="19">
        <v>18101.2929696163</v>
      </c>
      <c r="K151" s="19">
        <v>14405</v>
      </c>
      <c r="L151" s="20">
        <v>1632374.6</v>
      </c>
      <c r="M151" s="21" t="s">
        <v>611</v>
      </c>
      <c r="N151" s="21" t="s">
        <v>612</v>
      </c>
      <c r="O151" s="22"/>
    </row>
    <row r="152" ht="16.5" spans="1:15">
      <c r="A152" s="38">
        <v>147</v>
      </c>
      <c r="B152" s="39" t="s">
        <v>790</v>
      </c>
      <c r="C152" s="8" t="s">
        <v>664</v>
      </c>
      <c r="D152" s="40" t="s">
        <v>732</v>
      </c>
      <c r="E152" s="36" t="s">
        <v>764</v>
      </c>
      <c r="F152" s="8">
        <v>3</v>
      </c>
      <c r="G152" s="37">
        <v>113.32</v>
      </c>
      <c r="H152" s="37">
        <v>90.18</v>
      </c>
      <c r="I152" s="8">
        <v>23.14</v>
      </c>
      <c r="J152" s="19">
        <v>18076.1610113107</v>
      </c>
      <c r="K152" s="19">
        <v>14385</v>
      </c>
      <c r="L152" s="20">
        <v>1630108.2</v>
      </c>
      <c r="M152" s="21" t="s">
        <v>611</v>
      </c>
      <c r="N152" s="21" t="s">
        <v>612</v>
      </c>
      <c r="O152" s="22"/>
    </row>
    <row r="153" ht="16.5" spans="1:15">
      <c r="A153" s="38">
        <v>148</v>
      </c>
      <c r="B153" s="39" t="s">
        <v>791</v>
      </c>
      <c r="C153" s="8" t="s">
        <v>666</v>
      </c>
      <c r="D153" s="40" t="s">
        <v>732</v>
      </c>
      <c r="E153" s="36" t="s">
        <v>764</v>
      </c>
      <c r="F153" s="8">
        <v>3</v>
      </c>
      <c r="G153" s="37">
        <v>113.32</v>
      </c>
      <c r="H153" s="37">
        <v>90.18</v>
      </c>
      <c r="I153" s="8">
        <v>23.14</v>
      </c>
      <c r="J153" s="19">
        <v>18051.0290530051</v>
      </c>
      <c r="K153" s="19">
        <v>14365</v>
      </c>
      <c r="L153" s="20">
        <v>1627841.8</v>
      </c>
      <c r="M153" s="21" t="s">
        <v>611</v>
      </c>
      <c r="N153" s="21" t="s">
        <v>612</v>
      </c>
      <c r="O153" s="22"/>
    </row>
    <row r="154" ht="16.5" spans="1:15">
      <c r="A154" s="38">
        <v>149</v>
      </c>
      <c r="B154" s="39" t="s">
        <v>792</v>
      </c>
      <c r="C154" s="8" t="s">
        <v>668</v>
      </c>
      <c r="D154" s="40" t="s">
        <v>732</v>
      </c>
      <c r="E154" s="36" t="s">
        <v>764</v>
      </c>
      <c r="F154" s="8">
        <v>3</v>
      </c>
      <c r="G154" s="37">
        <v>113.32</v>
      </c>
      <c r="H154" s="37">
        <v>90.18</v>
      </c>
      <c r="I154" s="8">
        <v>23.14</v>
      </c>
      <c r="J154" s="19">
        <v>18025.8970946995</v>
      </c>
      <c r="K154" s="19">
        <v>14345</v>
      </c>
      <c r="L154" s="20">
        <v>1625575.4</v>
      </c>
      <c r="M154" s="21" t="s">
        <v>611</v>
      </c>
      <c r="N154" s="21" t="s">
        <v>612</v>
      </c>
      <c r="O154" s="22"/>
    </row>
    <row r="155" ht="16.5" spans="1:15">
      <c r="A155" s="38">
        <v>150</v>
      </c>
      <c r="B155" s="39" t="s">
        <v>793</v>
      </c>
      <c r="C155" s="8" t="s">
        <v>670</v>
      </c>
      <c r="D155" s="40" t="s">
        <v>732</v>
      </c>
      <c r="E155" s="36" t="s">
        <v>764</v>
      </c>
      <c r="F155" s="8">
        <v>3</v>
      </c>
      <c r="G155" s="37">
        <v>113.32</v>
      </c>
      <c r="H155" s="37">
        <v>90.18</v>
      </c>
      <c r="I155" s="8">
        <v>23.14</v>
      </c>
      <c r="J155" s="19">
        <v>17787.1434907962</v>
      </c>
      <c r="K155" s="19">
        <v>14155</v>
      </c>
      <c r="L155" s="20">
        <v>1604044.6</v>
      </c>
      <c r="M155" s="21" t="s">
        <v>611</v>
      </c>
      <c r="N155" s="21" t="s">
        <v>612</v>
      </c>
      <c r="O155" s="22"/>
    </row>
    <row r="156" ht="16.5" spans="1:15">
      <c r="A156" s="38">
        <v>151</v>
      </c>
      <c r="B156" s="35" t="s">
        <v>794</v>
      </c>
      <c r="C156" s="8" t="s">
        <v>608</v>
      </c>
      <c r="D156" s="8" t="s">
        <v>609</v>
      </c>
      <c r="E156" s="36" t="s">
        <v>610</v>
      </c>
      <c r="F156" s="8">
        <v>3</v>
      </c>
      <c r="G156" s="37">
        <v>88.53</v>
      </c>
      <c r="H156" s="37">
        <v>70.06</v>
      </c>
      <c r="I156" s="8">
        <v>18.47</v>
      </c>
      <c r="J156" s="19">
        <v>19605.2376534399</v>
      </c>
      <c r="K156" s="19">
        <v>15515</v>
      </c>
      <c r="L156" s="20">
        <v>1373542.95</v>
      </c>
      <c r="M156" s="21" t="s">
        <v>611</v>
      </c>
      <c r="N156" s="21" t="s">
        <v>612</v>
      </c>
      <c r="O156" s="8"/>
    </row>
    <row r="157" ht="16.5" spans="1:15">
      <c r="A157" s="38">
        <v>152</v>
      </c>
      <c r="B157" s="39" t="s">
        <v>795</v>
      </c>
      <c r="C157" s="8" t="s">
        <v>614</v>
      </c>
      <c r="D157" s="8" t="s">
        <v>609</v>
      </c>
      <c r="E157" s="36" t="s">
        <v>610</v>
      </c>
      <c r="F157" s="8">
        <v>3</v>
      </c>
      <c r="G157" s="37">
        <v>88.53</v>
      </c>
      <c r="H157" s="37">
        <v>70.06</v>
      </c>
      <c r="I157" s="8">
        <v>18.47</v>
      </c>
      <c r="J157" s="19">
        <v>19731.6007707679</v>
      </c>
      <c r="K157" s="19">
        <v>15615</v>
      </c>
      <c r="L157" s="20">
        <v>1382395.95</v>
      </c>
      <c r="M157" s="21" t="s">
        <v>611</v>
      </c>
      <c r="N157" s="21" t="s">
        <v>612</v>
      </c>
      <c r="O157" s="8"/>
    </row>
    <row r="158" ht="16.5" spans="1:15">
      <c r="A158" s="38">
        <v>153</v>
      </c>
      <c r="B158" s="39" t="s">
        <v>796</v>
      </c>
      <c r="C158" s="8" t="s">
        <v>616</v>
      </c>
      <c r="D158" s="8" t="s">
        <v>609</v>
      </c>
      <c r="E158" s="36" t="s">
        <v>610</v>
      </c>
      <c r="F158" s="8">
        <v>3</v>
      </c>
      <c r="G158" s="37">
        <v>88.53</v>
      </c>
      <c r="H158" s="37">
        <v>70.06</v>
      </c>
      <c r="I158" s="8">
        <v>18.47</v>
      </c>
      <c r="J158" s="19">
        <v>19857.9638880959</v>
      </c>
      <c r="K158" s="19">
        <v>15715</v>
      </c>
      <c r="L158" s="20">
        <v>1391248.95</v>
      </c>
      <c r="M158" s="21" t="s">
        <v>611</v>
      </c>
      <c r="N158" s="21" t="s">
        <v>612</v>
      </c>
      <c r="O158" s="8"/>
    </row>
    <row r="159" ht="16.5" spans="1:15">
      <c r="A159" s="38">
        <v>154</v>
      </c>
      <c r="B159" s="39" t="s">
        <v>797</v>
      </c>
      <c r="C159" s="8" t="s">
        <v>618</v>
      </c>
      <c r="D159" s="8" t="s">
        <v>609</v>
      </c>
      <c r="E159" s="36" t="s">
        <v>610</v>
      </c>
      <c r="F159" s="8">
        <v>3</v>
      </c>
      <c r="G159" s="37">
        <v>88.53</v>
      </c>
      <c r="H159" s="37">
        <v>70.06</v>
      </c>
      <c r="I159" s="8">
        <v>18.47</v>
      </c>
      <c r="J159" s="19">
        <v>19921.1454467599</v>
      </c>
      <c r="K159" s="19">
        <v>15765</v>
      </c>
      <c r="L159" s="20">
        <v>1395675.45</v>
      </c>
      <c r="M159" s="21" t="s">
        <v>611</v>
      </c>
      <c r="N159" s="21" t="s">
        <v>612</v>
      </c>
      <c r="O159" s="8"/>
    </row>
    <row r="160" ht="16.5" spans="1:15">
      <c r="A160" s="38">
        <v>155</v>
      </c>
      <c r="B160" s="39" t="s">
        <v>798</v>
      </c>
      <c r="C160" s="8" t="s">
        <v>620</v>
      </c>
      <c r="D160" s="8" t="s">
        <v>609</v>
      </c>
      <c r="E160" s="36" t="s">
        <v>610</v>
      </c>
      <c r="F160" s="8">
        <v>3</v>
      </c>
      <c r="G160" s="37">
        <v>88.53</v>
      </c>
      <c r="H160" s="37">
        <v>70.06</v>
      </c>
      <c r="I160" s="8">
        <v>18.47</v>
      </c>
      <c r="J160" s="19">
        <v>19895.8728232943</v>
      </c>
      <c r="K160" s="19">
        <v>15745</v>
      </c>
      <c r="L160" s="20">
        <v>1393904.85</v>
      </c>
      <c r="M160" s="21" t="s">
        <v>611</v>
      </c>
      <c r="N160" s="21" t="s">
        <v>612</v>
      </c>
      <c r="O160" s="8"/>
    </row>
    <row r="161" ht="16.5" spans="1:15">
      <c r="A161" s="38">
        <v>156</v>
      </c>
      <c r="B161" s="39" t="s">
        <v>799</v>
      </c>
      <c r="C161" s="8" t="s">
        <v>622</v>
      </c>
      <c r="D161" s="8" t="s">
        <v>609</v>
      </c>
      <c r="E161" s="36" t="s">
        <v>610</v>
      </c>
      <c r="F161" s="8">
        <v>3</v>
      </c>
      <c r="G161" s="37">
        <v>88.53</v>
      </c>
      <c r="H161" s="37">
        <v>70.06</v>
      </c>
      <c r="I161" s="8">
        <v>18.47</v>
      </c>
      <c r="J161" s="19">
        <v>19870.6001998287</v>
      </c>
      <c r="K161" s="19">
        <v>15725</v>
      </c>
      <c r="L161" s="20">
        <v>1392134.25</v>
      </c>
      <c r="M161" s="21" t="s">
        <v>611</v>
      </c>
      <c r="N161" s="21" t="s">
        <v>612</v>
      </c>
      <c r="O161" s="8"/>
    </row>
    <row r="162" ht="16.5" spans="1:15">
      <c r="A162" s="38">
        <v>157</v>
      </c>
      <c r="B162" s="39" t="s">
        <v>800</v>
      </c>
      <c r="C162" s="8" t="s">
        <v>624</v>
      </c>
      <c r="D162" s="8" t="s">
        <v>609</v>
      </c>
      <c r="E162" s="36" t="s">
        <v>610</v>
      </c>
      <c r="F162" s="8">
        <v>3</v>
      </c>
      <c r="G162" s="37">
        <v>88.53</v>
      </c>
      <c r="H162" s="37">
        <v>70.06</v>
      </c>
      <c r="I162" s="8">
        <v>18.47</v>
      </c>
      <c r="J162" s="19">
        <v>19845.3275763631</v>
      </c>
      <c r="K162" s="19">
        <v>15705</v>
      </c>
      <c r="L162" s="20">
        <v>1390363.65</v>
      </c>
      <c r="M162" s="21" t="s">
        <v>611</v>
      </c>
      <c r="N162" s="21" t="s">
        <v>612</v>
      </c>
      <c r="O162" s="8"/>
    </row>
    <row r="163" ht="16.5" spans="1:15">
      <c r="A163" s="38">
        <v>158</v>
      </c>
      <c r="B163" s="39" t="s">
        <v>801</v>
      </c>
      <c r="C163" s="8" t="s">
        <v>626</v>
      </c>
      <c r="D163" s="8" t="s">
        <v>609</v>
      </c>
      <c r="E163" s="36" t="s">
        <v>610</v>
      </c>
      <c r="F163" s="8">
        <v>3</v>
      </c>
      <c r="G163" s="37">
        <v>88.53</v>
      </c>
      <c r="H163" s="37">
        <v>70.06</v>
      </c>
      <c r="I163" s="8">
        <v>18.47</v>
      </c>
      <c r="J163" s="19">
        <v>19820.0549528975</v>
      </c>
      <c r="K163" s="19">
        <v>15685</v>
      </c>
      <c r="L163" s="20">
        <v>1388593.05</v>
      </c>
      <c r="M163" s="21" t="s">
        <v>611</v>
      </c>
      <c r="N163" s="21" t="s">
        <v>612</v>
      </c>
      <c r="O163" s="8"/>
    </row>
    <row r="164" ht="16.5" spans="1:15">
      <c r="A164" s="38">
        <v>159</v>
      </c>
      <c r="B164" s="39" t="s">
        <v>802</v>
      </c>
      <c r="C164" s="8" t="s">
        <v>628</v>
      </c>
      <c r="D164" s="8" t="s">
        <v>609</v>
      </c>
      <c r="E164" s="36" t="s">
        <v>610</v>
      </c>
      <c r="F164" s="8">
        <v>3</v>
      </c>
      <c r="G164" s="37">
        <v>88.53</v>
      </c>
      <c r="H164" s="37">
        <v>70.06</v>
      </c>
      <c r="I164" s="8">
        <v>18.47</v>
      </c>
      <c r="J164" s="19">
        <v>19794.7823294319</v>
      </c>
      <c r="K164" s="19">
        <v>15665</v>
      </c>
      <c r="L164" s="20">
        <v>1386822.45</v>
      </c>
      <c r="M164" s="21" t="s">
        <v>611</v>
      </c>
      <c r="N164" s="21" t="s">
        <v>612</v>
      </c>
      <c r="O164" s="8"/>
    </row>
    <row r="165" ht="16.5" spans="1:15">
      <c r="A165" s="38">
        <v>160</v>
      </c>
      <c r="B165" s="39" t="s">
        <v>803</v>
      </c>
      <c r="C165" s="8" t="s">
        <v>630</v>
      </c>
      <c r="D165" s="8" t="s">
        <v>609</v>
      </c>
      <c r="E165" s="36" t="s">
        <v>610</v>
      </c>
      <c r="F165" s="8">
        <v>3</v>
      </c>
      <c r="G165" s="37">
        <v>88.53</v>
      </c>
      <c r="H165" s="37">
        <v>70.06</v>
      </c>
      <c r="I165" s="8">
        <v>18.47</v>
      </c>
      <c r="J165" s="19">
        <v>19617.8739651727</v>
      </c>
      <c r="K165" s="19">
        <v>15525</v>
      </c>
      <c r="L165" s="20">
        <v>1374428.25</v>
      </c>
      <c r="M165" s="21" t="s">
        <v>611</v>
      </c>
      <c r="N165" s="21" t="s">
        <v>612</v>
      </c>
      <c r="O165" s="8"/>
    </row>
    <row r="166" ht="16.5" spans="1:15">
      <c r="A166" s="38">
        <v>161</v>
      </c>
      <c r="B166" s="39" t="s">
        <v>804</v>
      </c>
      <c r="C166" s="8" t="s">
        <v>632</v>
      </c>
      <c r="D166" s="8" t="s">
        <v>609</v>
      </c>
      <c r="E166" s="36" t="s">
        <v>610</v>
      </c>
      <c r="F166" s="8">
        <v>3</v>
      </c>
      <c r="G166" s="37">
        <v>88.53</v>
      </c>
      <c r="H166" s="37">
        <v>70.06</v>
      </c>
      <c r="I166" s="8">
        <v>18.47</v>
      </c>
      <c r="J166" s="19">
        <v>19744.2370825007</v>
      </c>
      <c r="K166" s="19">
        <v>15625</v>
      </c>
      <c r="L166" s="20">
        <v>1383281.25</v>
      </c>
      <c r="M166" s="21" t="s">
        <v>611</v>
      </c>
      <c r="N166" s="21" t="s">
        <v>612</v>
      </c>
      <c r="O166" s="8"/>
    </row>
    <row r="167" ht="16.5" spans="1:15">
      <c r="A167" s="38">
        <v>162</v>
      </c>
      <c r="B167" s="39" t="s">
        <v>805</v>
      </c>
      <c r="C167" s="8" t="s">
        <v>634</v>
      </c>
      <c r="D167" s="8" t="s">
        <v>609</v>
      </c>
      <c r="E167" s="36" t="s">
        <v>610</v>
      </c>
      <c r="F167" s="8">
        <v>3</v>
      </c>
      <c r="G167" s="37">
        <v>88.53</v>
      </c>
      <c r="H167" s="37">
        <v>70.06</v>
      </c>
      <c r="I167" s="8">
        <v>18.47</v>
      </c>
      <c r="J167" s="19">
        <v>19718.9644590351</v>
      </c>
      <c r="K167" s="19">
        <v>15605</v>
      </c>
      <c r="L167" s="20">
        <v>1381510.65</v>
      </c>
      <c r="M167" s="21" t="s">
        <v>611</v>
      </c>
      <c r="N167" s="21" t="s">
        <v>612</v>
      </c>
      <c r="O167" s="8"/>
    </row>
    <row r="168" ht="16.5" spans="1:15">
      <c r="A168" s="38">
        <v>163</v>
      </c>
      <c r="B168" s="39" t="s">
        <v>806</v>
      </c>
      <c r="C168" s="8" t="s">
        <v>636</v>
      </c>
      <c r="D168" s="8" t="s">
        <v>609</v>
      </c>
      <c r="E168" s="36" t="s">
        <v>610</v>
      </c>
      <c r="F168" s="8">
        <v>3</v>
      </c>
      <c r="G168" s="37">
        <v>88.53</v>
      </c>
      <c r="H168" s="37">
        <v>70.06</v>
      </c>
      <c r="I168" s="8">
        <v>18.47</v>
      </c>
      <c r="J168" s="19">
        <v>19693.6918355695</v>
      </c>
      <c r="K168" s="19">
        <v>15585</v>
      </c>
      <c r="L168" s="20">
        <v>1379740.05</v>
      </c>
      <c r="M168" s="21" t="s">
        <v>611</v>
      </c>
      <c r="N168" s="21" t="s">
        <v>612</v>
      </c>
      <c r="O168" s="8"/>
    </row>
    <row r="169" ht="16.5" spans="1:15">
      <c r="A169" s="38">
        <v>164</v>
      </c>
      <c r="B169" s="39" t="s">
        <v>807</v>
      </c>
      <c r="C169" s="8" t="s">
        <v>638</v>
      </c>
      <c r="D169" s="8" t="s">
        <v>609</v>
      </c>
      <c r="E169" s="36" t="s">
        <v>610</v>
      </c>
      <c r="F169" s="8">
        <v>3</v>
      </c>
      <c r="G169" s="37">
        <v>88.53</v>
      </c>
      <c r="H169" s="37">
        <v>70.06</v>
      </c>
      <c r="I169" s="8">
        <v>18.47</v>
      </c>
      <c r="J169" s="19">
        <v>19668.4192121039</v>
      </c>
      <c r="K169" s="19">
        <v>15565</v>
      </c>
      <c r="L169" s="20">
        <v>1377969.45</v>
      </c>
      <c r="M169" s="21" t="s">
        <v>611</v>
      </c>
      <c r="N169" s="21" t="s">
        <v>612</v>
      </c>
      <c r="O169" s="8"/>
    </row>
    <row r="170" ht="16.5" spans="1:15">
      <c r="A170" s="38">
        <v>165</v>
      </c>
      <c r="B170" s="39" t="s">
        <v>808</v>
      </c>
      <c r="C170" s="8" t="s">
        <v>640</v>
      </c>
      <c r="D170" s="8" t="s">
        <v>609</v>
      </c>
      <c r="E170" s="36" t="s">
        <v>610</v>
      </c>
      <c r="F170" s="8">
        <v>3</v>
      </c>
      <c r="G170" s="37">
        <v>88.53</v>
      </c>
      <c r="H170" s="37">
        <v>70.06</v>
      </c>
      <c r="I170" s="8">
        <v>18.47</v>
      </c>
      <c r="J170" s="19">
        <v>19643.1465886383</v>
      </c>
      <c r="K170" s="19">
        <v>15545</v>
      </c>
      <c r="L170" s="20">
        <v>1376198.85</v>
      </c>
      <c r="M170" s="21" t="s">
        <v>611</v>
      </c>
      <c r="N170" s="21" t="s">
        <v>612</v>
      </c>
      <c r="O170" s="22"/>
    </row>
    <row r="171" ht="16.5" spans="1:15">
      <c r="A171" s="38">
        <v>166</v>
      </c>
      <c r="B171" s="39" t="s">
        <v>809</v>
      </c>
      <c r="C171" s="8" t="s">
        <v>642</v>
      </c>
      <c r="D171" s="8" t="s">
        <v>609</v>
      </c>
      <c r="E171" s="36" t="s">
        <v>610</v>
      </c>
      <c r="F171" s="8">
        <v>3</v>
      </c>
      <c r="G171" s="37">
        <v>88.53</v>
      </c>
      <c r="H171" s="37">
        <v>70.06</v>
      </c>
      <c r="I171" s="8">
        <v>18.47</v>
      </c>
      <c r="J171" s="19">
        <v>19403.0566657151</v>
      </c>
      <c r="K171" s="19">
        <v>15355</v>
      </c>
      <c r="L171" s="20">
        <v>1359378.15</v>
      </c>
      <c r="M171" s="21" t="s">
        <v>611</v>
      </c>
      <c r="N171" s="21" t="s">
        <v>612</v>
      </c>
      <c r="O171" s="22"/>
    </row>
    <row r="172" ht="16.5" spans="1:15">
      <c r="A172" s="38">
        <v>167</v>
      </c>
      <c r="B172" s="39" t="s">
        <v>810</v>
      </c>
      <c r="C172" s="8" t="s">
        <v>644</v>
      </c>
      <c r="D172" s="8" t="s">
        <v>609</v>
      </c>
      <c r="E172" s="36" t="s">
        <v>610</v>
      </c>
      <c r="F172" s="8">
        <v>3</v>
      </c>
      <c r="G172" s="37">
        <v>88.53</v>
      </c>
      <c r="H172" s="37">
        <v>70.06</v>
      </c>
      <c r="I172" s="8">
        <v>18.47</v>
      </c>
      <c r="J172" s="19">
        <v>19592.6013417071</v>
      </c>
      <c r="K172" s="19">
        <v>15505</v>
      </c>
      <c r="L172" s="20">
        <v>1372657.65</v>
      </c>
      <c r="M172" s="21" t="s">
        <v>611</v>
      </c>
      <c r="N172" s="21" t="s">
        <v>612</v>
      </c>
      <c r="O172" s="22"/>
    </row>
    <row r="173" ht="16.5" spans="1:15">
      <c r="A173" s="38">
        <v>168</v>
      </c>
      <c r="B173" s="39" t="s">
        <v>811</v>
      </c>
      <c r="C173" s="8" t="s">
        <v>646</v>
      </c>
      <c r="D173" s="8" t="s">
        <v>609</v>
      </c>
      <c r="E173" s="36" t="s">
        <v>610</v>
      </c>
      <c r="F173" s="8">
        <v>3</v>
      </c>
      <c r="G173" s="37">
        <v>88.53</v>
      </c>
      <c r="H173" s="37">
        <v>70.06</v>
      </c>
      <c r="I173" s="8">
        <v>18.47</v>
      </c>
      <c r="J173" s="19">
        <v>19567.3287182415</v>
      </c>
      <c r="K173" s="19">
        <v>15485</v>
      </c>
      <c r="L173" s="20">
        <v>1370887.05</v>
      </c>
      <c r="M173" s="21" t="s">
        <v>611</v>
      </c>
      <c r="N173" s="21" t="s">
        <v>612</v>
      </c>
      <c r="O173" s="22"/>
    </row>
    <row r="174" ht="16.5" spans="1:15">
      <c r="A174" s="38">
        <v>169</v>
      </c>
      <c r="B174" s="39" t="s">
        <v>812</v>
      </c>
      <c r="C174" s="8" t="s">
        <v>648</v>
      </c>
      <c r="D174" s="8" t="s">
        <v>609</v>
      </c>
      <c r="E174" s="36" t="s">
        <v>610</v>
      </c>
      <c r="F174" s="8">
        <v>3</v>
      </c>
      <c r="G174" s="37">
        <v>88.53</v>
      </c>
      <c r="H174" s="37">
        <v>70.06</v>
      </c>
      <c r="I174" s="8">
        <v>18.47</v>
      </c>
      <c r="J174" s="19">
        <v>19542.0560947759</v>
      </c>
      <c r="K174" s="19">
        <v>15465</v>
      </c>
      <c r="L174" s="20">
        <v>1369116.45</v>
      </c>
      <c r="M174" s="21" t="s">
        <v>611</v>
      </c>
      <c r="N174" s="21" t="s">
        <v>612</v>
      </c>
      <c r="O174" s="22"/>
    </row>
    <row r="175" ht="16.5" spans="1:15">
      <c r="A175" s="38">
        <v>170</v>
      </c>
      <c r="B175" s="39" t="s">
        <v>813</v>
      </c>
      <c r="C175" s="8" t="s">
        <v>650</v>
      </c>
      <c r="D175" s="8" t="s">
        <v>609</v>
      </c>
      <c r="E175" s="36" t="s">
        <v>610</v>
      </c>
      <c r="F175" s="8">
        <v>3</v>
      </c>
      <c r="G175" s="37">
        <v>88.53</v>
      </c>
      <c r="H175" s="37">
        <v>70.06</v>
      </c>
      <c r="I175" s="8">
        <v>18.47</v>
      </c>
      <c r="J175" s="19">
        <v>19301.9661718527</v>
      </c>
      <c r="K175" s="19">
        <v>15275</v>
      </c>
      <c r="L175" s="20">
        <v>1352295.75</v>
      </c>
      <c r="M175" s="21" t="s">
        <v>611</v>
      </c>
      <c r="N175" s="21" t="s">
        <v>612</v>
      </c>
      <c r="O175" s="22"/>
    </row>
    <row r="176" ht="16.5" spans="1:15">
      <c r="A176" s="38">
        <v>171</v>
      </c>
      <c r="B176" s="39" t="s">
        <v>814</v>
      </c>
      <c r="C176" s="8" t="s">
        <v>652</v>
      </c>
      <c r="D176" s="8" t="s">
        <v>609</v>
      </c>
      <c r="E176" s="36" t="s">
        <v>610</v>
      </c>
      <c r="F176" s="8">
        <v>3</v>
      </c>
      <c r="G176" s="37">
        <v>88.53</v>
      </c>
      <c r="H176" s="37">
        <v>70.06</v>
      </c>
      <c r="I176" s="8">
        <v>18.47</v>
      </c>
      <c r="J176" s="19">
        <v>19491.5108478447</v>
      </c>
      <c r="K176" s="19">
        <v>15425</v>
      </c>
      <c r="L176" s="20">
        <v>1365575.25</v>
      </c>
      <c r="M176" s="21" t="s">
        <v>611</v>
      </c>
      <c r="N176" s="21" t="s">
        <v>612</v>
      </c>
      <c r="O176" s="22"/>
    </row>
    <row r="177" ht="16.5" spans="1:15">
      <c r="A177" s="38">
        <v>172</v>
      </c>
      <c r="B177" s="39" t="s">
        <v>815</v>
      </c>
      <c r="C177" s="8" t="s">
        <v>654</v>
      </c>
      <c r="D177" s="8" t="s">
        <v>609</v>
      </c>
      <c r="E177" s="36" t="s">
        <v>610</v>
      </c>
      <c r="F177" s="8">
        <v>3</v>
      </c>
      <c r="G177" s="37">
        <v>88.53</v>
      </c>
      <c r="H177" s="37">
        <v>70.06</v>
      </c>
      <c r="I177" s="8">
        <v>18.47</v>
      </c>
      <c r="J177" s="19">
        <v>19466.2382243791</v>
      </c>
      <c r="K177" s="19">
        <v>15405</v>
      </c>
      <c r="L177" s="20">
        <v>1363804.65</v>
      </c>
      <c r="M177" s="21" t="s">
        <v>611</v>
      </c>
      <c r="N177" s="21" t="s">
        <v>612</v>
      </c>
      <c r="O177" s="22"/>
    </row>
    <row r="178" ht="16.5" spans="1:15">
      <c r="A178" s="38">
        <v>173</v>
      </c>
      <c r="B178" s="39" t="s">
        <v>816</v>
      </c>
      <c r="C178" s="8" t="s">
        <v>656</v>
      </c>
      <c r="D178" s="8" t="s">
        <v>609</v>
      </c>
      <c r="E178" s="36" t="s">
        <v>610</v>
      </c>
      <c r="F178" s="8">
        <v>3</v>
      </c>
      <c r="G178" s="37">
        <v>88.53</v>
      </c>
      <c r="H178" s="37">
        <v>70.06</v>
      </c>
      <c r="I178" s="8">
        <v>18.47</v>
      </c>
      <c r="J178" s="19">
        <v>19440.9656009135</v>
      </c>
      <c r="K178" s="19">
        <v>15385</v>
      </c>
      <c r="L178" s="20">
        <v>1362034.05</v>
      </c>
      <c r="M178" s="21" t="s">
        <v>611</v>
      </c>
      <c r="N178" s="21" t="s">
        <v>612</v>
      </c>
      <c r="O178" s="22"/>
    </row>
    <row r="179" ht="16.5" spans="1:15">
      <c r="A179" s="38">
        <v>174</v>
      </c>
      <c r="B179" s="39" t="s">
        <v>817</v>
      </c>
      <c r="C179" s="8" t="s">
        <v>658</v>
      </c>
      <c r="D179" s="8" t="s">
        <v>609</v>
      </c>
      <c r="E179" s="36" t="s">
        <v>610</v>
      </c>
      <c r="F179" s="8">
        <v>3</v>
      </c>
      <c r="G179" s="37">
        <v>88.53</v>
      </c>
      <c r="H179" s="37">
        <v>70.06</v>
      </c>
      <c r="I179" s="8">
        <v>18.47</v>
      </c>
      <c r="J179" s="19">
        <v>19415.6929774479</v>
      </c>
      <c r="K179" s="19">
        <v>15365</v>
      </c>
      <c r="L179" s="20">
        <v>1360263.45</v>
      </c>
      <c r="M179" s="21" t="s">
        <v>611</v>
      </c>
      <c r="N179" s="21" t="s">
        <v>612</v>
      </c>
      <c r="O179" s="22"/>
    </row>
    <row r="180" ht="16.5" spans="1:15">
      <c r="A180" s="38">
        <v>175</v>
      </c>
      <c r="B180" s="39" t="s">
        <v>818</v>
      </c>
      <c r="C180" s="8" t="s">
        <v>660</v>
      </c>
      <c r="D180" s="8" t="s">
        <v>609</v>
      </c>
      <c r="E180" s="36" t="s">
        <v>610</v>
      </c>
      <c r="F180" s="8">
        <v>3</v>
      </c>
      <c r="G180" s="37">
        <v>88.53</v>
      </c>
      <c r="H180" s="37">
        <v>70.06</v>
      </c>
      <c r="I180" s="8">
        <v>18.47</v>
      </c>
      <c r="J180" s="19">
        <v>19390.4203539823</v>
      </c>
      <c r="K180" s="19">
        <v>15345</v>
      </c>
      <c r="L180" s="20">
        <v>1358492.85</v>
      </c>
      <c r="M180" s="21" t="s">
        <v>611</v>
      </c>
      <c r="N180" s="21" t="s">
        <v>612</v>
      </c>
      <c r="O180" s="22"/>
    </row>
    <row r="181" ht="16.5" spans="1:15">
      <c r="A181" s="38">
        <v>176</v>
      </c>
      <c r="B181" s="39" t="s">
        <v>819</v>
      </c>
      <c r="C181" s="8" t="s">
        <v>662</v>
      </c>
      <c r="D181" s="8" t="s">
        <v>609</v>
      </c>
      <c r="E181" s="36" t="s">
        <v>610</v>
      </c>
      <c r="F181" s="8">
        <v>3</v>
      </c>
      <c r="G181" s="37">
        <v>88.53</v>
      </c>
      <c r="H181" s="37">
        <v>70.06</v>
      </c>
      <c r="I181" s="8">
        <v>18.47</v>
      </c>
      <c r="J181" s="19">
        <v>19365.1477305167</v>
      </c>
      <c r="K181" s="19">
        <v>15325</v>
      </c>
      <c r="L181" s="20">
        <v>1356722.25</v>
      </c>
      <c r="M181" s="21" t="s">
        <v>611</v>
      </c>
      <c r="N181" s="21" t="s">
        <v>612</v>
      </c>
      <c r="O181" s="22"/>
    </row>
    <row r="182" ht="16.5" spans="1:15">
      <c r="A182" s="38">
        <v>177</v>
      </c>
      <c r="B182" s="39" t="s">
        <v>820</v>
      </c>
      <c r="C182" s="8" t="s">
        <v>664</v>
      </c>
      <c r="D182" s="8" t="s">
        <v>609</v>
      </c>
      <c r="E182" s="36" t="s">
        <v>610</v>
      </c>
      <c r="F182" s="8">
        <v>3</v>
      </c>
      <c r="G182" s="37">
        <v>88.53</v>
      </c>
      <c r="H182" s="37">
        <v>70.06</v>
      </c>
      <c r="I182" s="8">
        <v>18.47</v>
      </c>
      <c r="J182" s="19">
        <v>19339.8751070511</v>
      </c>
      <c r="K182" s="19">
        <v>15305</v>
      </c>
      <c r="L182" s="20">
        <v>1354951.65</v>
      </c>
      <c r="M182" s="21" t="s">
        <v>611</v>
      </c>
      <c r="N182" s="21" t="s">
        <v>612</v>
      </c>
      <c r="O182" s="22"/>
    </row>
    <row r="183" ht="16.5" spans="1:15">
      <c r="A183" s="38">
        <v>178</v>
      </c>
      <c r="B183" s="39" t="s">
        <v>821</v>
      </c>
      <c r="C183" s="8" t="s">
        <v>666</v>
      </c>
      <c r="D183" s="8" t="s">
        <v>609</v>
      </c>
      <c r="E183" s="36" t="s">
        <v>610</v>
      </c>
      <c r="F183" s="8">
        <v>3</v>
      </c>
      <c r="G183" s="37">
        <v>88.53</v>
      </c>
      <c r="H183" s="37">
        <v>70.06</v>
      </c>
      <c r="I183" s="8">
        <v>18.47</v>
      </c>
      <c r="J183" s="19">
        <v>19314.6024835855</v>
      </c>
      <c r="K183" s="19">
        <v>15285</v>
      </c>
      <c r="L183" s="20">
        <v>1353181.05</v>
      </c>
      <c r="M183" s="21" t="s">
        <v>611</v>
      </c>
      <c r="N183" s="21" t="s">
        <v>612</v>
      </c>
      <c r="O183" s="22"/>
    </row>
    <row r="184" ht="16.5" spans="1:15">
      <c r="A184" s="38">
        <v>179</v>
      </c>
      <c r="B184" s="39" t="s">
        <v>822</v>
      </c>
      <c r="C184" s="8" t="s">
        <v>668</v>
      </c>
      <c r="D184" s="8" t="s">
        <v>609</v>
      </c>
      <c r="E184" s="36" t="s">
        <v>610</v>
      </c>
      <c r="F184" s="8">
        <v>3</v>
      </c>
      <c r="G184" s="37">
        <v>88.53</v>
      </c>
      <c r="H184" s="37">
        <v>70.06</v>
      </c>
      <c r="I184" s="8">
        <v>18.47</v>
      </c>
      <c r="J184" s="19">
        <v>19289.3298601199</v>
      </c>
      <c r="K184" s="19">
        <v>15265</v>
      </c>
      <c r="L184" s="20">
        <v>1351410.45</v>
      </c>
      <c r="M184" s="21" t="s">
        <v>611</v>
      </c>
      <c r="N184" s="21" t="s">
        <v>612</v>
      </c>
      <c r="O184" s="22"/>
    </row>
    <row r="185" ht="16.5" spans="1:15">
      <c r="A185" s="38">
        <v>180</v>
      </c>
      <c r="B185" s="39" t="s">
        <v>823</v>
      </c>
      <c r="C185" s="8" t="s">
        <v>670</v>
      </c>
      <c r="D185" s="8" t="s">
        <v>609</v>
      </c>
      <c r="E185" s="36" t="s">
        <v>610</v>
      </c>
      <c r="F185" s="8">
        <v>3</v>
      </c>
      <c r="G185" s="37">
        <v>88.53</v>
      </c>
      <c r="H185" s="37">
        <v>70.06</v>
      </c>
      <c r="I185" s="8">
        <v>18.47</v>
      </c>
      <c r="J185" s="19">
        <v>19049.2399371967</v>
      </c>
      <c r="K185" s="19">
        <v>15075</v>
      </c>
      <c r="L185" s="20">
        <v>1334589.75</v>
      </c>
      <c r="M185" s="21" t="s">
        <v>611</v>
      </c>
      <c r="N185" s="21" t="s">
        <v>612</v>
      </c>
      <c r="O185" s="22"/>
    </row>
    <row r="186" ht="16.5" spans="1:15">
      <c r="A186" s="38">
        <v>181</v>
      </c>
      <c r="B186" s="39" t="s">
        <v>824</v>
      </c>
      <c r="C186" s="8" t="s">
        <v>608</v>
      </c>
      <c r="D186" s="8" t="s">
        <v>609</v>
      </c>
      <c r="E186" s="36" t="s">
        <v>610</v>
      </c>
      <c r="F186" s="8">
        <v>3</v>
      </c>
      <c r="G186" s="37">
        <v>88.38</v>
      </c>
      <c r="H186" s="37">
        <v>69.94</v>
      </c>
      <c r="I186" s="8">
        <v>18.44</v>
      </c>
      <c r="J186" s="19">
        <v>19479.2350586217</v>
      </c>
      <c r="K186" s="19">
        <v>15415</v>
      </c>
      <c r="L186" s="20">
        <v>1362377.7</v>
      </c>
      <c r="M186" s="21" t="s">
        <v>611</v>
      </c>
      <c r="N186" s="21" t="s">
        <v>612</v>
      </c>
      <c r="O186" s="22"/>
    </row>
    <row r="187" ht="16.5" spans="1:15">
      <c r="A187" s="38">
        <v>182</v>
      </c>
      <c r="B187" s="39" t="s">
        <v>825</v>
      </c>
      <c r="C187" s="8" t="s">
        <v>614</v>
      </c>
      <c r="D187" s="8" t="s">
        <v>609</v>
      </c>
      <c r="E187" s="36" t="s">
        <v>610</v>
      </c>
      <c r="F187" s="8">
        <v>3</v>
      </c>
      <c r="G187" s="37">
        <v>88.38</v>
      </c>
      <c r="H187" s="37">
        <v>69.94</v>
      </c>
      <c r="I187" s="8">
        <v>18.44</v>
      </c>
      <c r="J187" s="19">
        <v>19605.6005147269</v>
      </c>
      <c r="K187" s="19">
        <v>15515</v>
      </c>
      <c r="L187" s="20">
        <v>1371215.7</v>
      </c>
      <c r="M187" s="21" t="s">
        <v>611</v>
      </c>
      <c r="N187" s="21" t="s">
        <v>612</v>
      </c>
      <c r="O187" s="22"/>
    </row>
    <row r="188" ht="16.5" spans="1:15">
      <c r="A188" s="38">
        <v>183</v>
      </c>
      <c r="B188" s="39" t="s">
        <v>826</v>
      </c>
      <c r="C188" s="8" t="s">
        <v>616</v>
      </c>
      <c r="D188" s="8" t="s">
        <v>609</v>
      </c>
      <c r="E188" s="36" t="s">
        <v>610</v>
      </c>
      <c r="F188" s="8">
        <v>3</v>
      </c>
      <c r="G188" s="37">
        <v>88.38</v>
      </c>
      <c r="H188" s="37">
        <v>69.94</v>
      </c>
      <c r="I188" s="8">
        <v>18.44</v>
      </c>
      <c r="J188" s="19">
        <v>19731.9659708321</v>
      </c>
      <c r="K188" s="19">
        <v>15615</v>
      </c>
      <c r="L188" s="20">
        <v>1380053.7</v>
      </c>
      <c r="M188" s="21" t="s">
        <v>611</v>
      </c>
      <c r="N188" s="21" t="s">
        <v>612</v>
      </c>
      <c r="O188" s="22"/>
    </row>
    <row r="189" ht="16.5" spans="1:15">
      <c r="A189" s="38">
        <v>184</v>
      </c>
      <c r="B189" s="39" t="s">
        <v>827</v>
      </c>
      <c r="C189" s="8" t="s">
        <v>618</v>
      </c>
      <c r="D189" s="8" t="s">
        <v>609</v>
      </c>
      <c r="E189" s="36" t="s">
        <v>610</v>
      </c>
      <c r="F189" s="8">
        <v>3</v>
      </c>
      <c r="G189" s="37">
        <v>88.38</v>
      </c>
      <c r="H189" s="37">
        <v>69.94</v>
      </c>
      <c r="I189" s="8">
        <v>18.44</v>
      </c>
      <c r="J189" s="19">
        <v>19795.1486988848</v>
      </c>
      <c r="K189" s="19">
        <v>15665</v>
      </c>
      <c r="L189" s="20">
        <v>1384472.7</v>
      </c>
      <c r="M189" s="21" t="s">
        <v>611</v>
      </c>
      <c r="N189" s="21" t="s">
        <v>612</v>
      </c>
      <c r="O189" s="22"/>
    </row>
    <row r="190" ht="16.5" spans="1:15">
      <c r="A190" s="38">
        <v>185</v>
      </c>
      <c r="B190" s="39" t="s">
        <v>828</v>
      </c>
      <c r="C190" s="8" t="s">
        <v>620</v>
      </c>
      <c r="D190" s="8" t="s">
        <v>609</v>
      </c>
      <c r="E190" s="36" t="s">
        <v>610</v>
      </c>
      <c r="F190" s="8">
        <v>3</v>
      </c>
      <c r="G190" s="37">
        <v>88.38</v>
      </c>
      <c r="H190" s="37">
        <v>69.94</v>
      </c>
      <c r="I190" s="8">
        <v>18.44</v>
      </c>
      <c r="J190" s="19">
        <v>19769.8756076637</v>
      </c>
      <c r="K190" s="19">
        <v>15645</v>
      </c>
      <c r="L190" s="20">
        <v>1382705.1</v>
      </c>
      <c r="M190" s="21" t="s">
        <v>611</v>
      </c>
      <c r="N190" s="21" t="s">
        <v>612</v>
      </c>
      <c r="O190" s="22"/>
    </row>
    <row r="191" ht="16.5" spans="1:15">
      <c r="A191" s="38">
        <v>186</v>
      </c>
      <c r="B191" s="39" t="s">
        <v>829</v>
      </c>
      <c r="C191" s="8" t="s">
        <v>622</v>
      </c>
      <c r="D191" s="8" t="s">
        <v>609</v>
      </c>
      <c r="E191" s="36" t="s">
        <v>610</v>
      </c>
      <c r="F191" s="8">
        <v>3</v>
      </c>
      <c r="G191" s="37">
        <v>88.38</v>
      </c>
      <c r="H191" s="37">
        <v>69.94</v>
      </c>
      <c r="I191" s="8">
        <v>18.44</v>
      </c>
      <c r="J191" s="19">
        <v>19744.6025164427</v>
      </c>
      <c r="K191" s="19">
        <v>15625</v>
      </c>
      <c r="L191" s="20">
        <v>1380937.5</v>
      </c>
      <c r="M191" s="21" t="s">
        <v>611</v>
      </c>
      <c r="N191" s="21" t="s">
        <v>612</v>
      </c>
      <c r="O191" s="22"/>
    </row>
    <row r="192" ht="16.5" spans="1:15">
      <c r="A192" s="38">
        <v>187</v>
      </c>
      <c r="B192" s="39" t="s">
        <v>830</v>
      </c>
      <c r="C192" s="8" t="s">
        <v>624</v>
      </c>
      <c r="D192" s="8" t="s">
        <v>609</v>
      </c>
      <c r="E192" s="36" t="s">
        <v>610</v>
      </c>
      <c r="F192" s="8">
        <v>3</v>
      </c>
      <c r="G192" s="37">
        <v>88.38</v>
      </c>
      <c r="H192" s="37">
        <v>69.94</v>
      </c>
      <c r="I192" s="8">
        <v>18.44</v>
      </c>
      <c r="J192" s="19">
        <v>19719.3294252216</v>
      </c>
      <c r="K192" s="19">
        <v>15605</v>
      </c>
      <c r="L192" s="20">
        <v>1379169.9</v>
      </c>
      <c r="M192" s="21" t="s">
        <v>611</v>
      </c>
      <c r="N192" s="21" t="s">
        <v>612</v>
      </c>
      <c r="O192" s="22"/>
    </row>
    <row r="193" ht="16.5" spans="1:15">
      <c r="A193" s="38">
        <v>188</v>
      </c>
      <c r="B193" s="39" t="s">
        <v>831</v>
      </c>
      <c r="C193" s="8" t="s">
        <v>626</v>
      </c>
      <c r="D193" s="8" t="s">
        <v>609</v>
      </c>
      <c r="E193" s="36" t="s">
        <v>610</v>
      </c>
      <c r="F193" s="8">
        <v>3</v>
      </c>
      <c r="G193" s="37">
        <v>88.38</v>
      </c>
      <c r="H193" s="37">
        <v>69.94</v>
      </c>
      <c r="I193" s="8">
        <v>18.44</v>
      </c>
      <c r="J193" s="19">
        <v>19694.0563340006</v>
      </c>
      <c r="K193" s="19">
        <v>15585</v>
      </c>
      <c r="L193" s="20">
        <v>1377402.3</v>
      </c>
      <c r="M193" s="21" t="s">
        <v>611</v>
      </c>
      <c r="N193" s="21" t="s">
        <v>612</v>
      </c>
      <c r="O193" s="22"/>
    </row>
    <row r="194" ht="16.5" spans="1:15">
      <c r="A194" s="38">
        <v>189</v>
      </c>
      <c r="B194" s="39" t="s">
        <v>832</v>
      </c>
      <c r="C194" s="8" t="s">
        <v>628</v>
      </c>
      <c r="D194" s="8" t="s">
        <v>609</v>
      </c>
      <c r="E194" s="36" t="s">
        <v>610</v>
      </c>
      <c r="F194" s="8">
        <v>3</v>
      </c>
      <c r="G194" s="37">
        <v>88.38</v>
      </c>
      <c r="H194" s="37">
        <v>69.94</v>
      </c>
      <c r="I194" s="8">
        <v>18.44</v>
      </c>
      <c r="J194" s="19">
        <v>19668.7832427795</v>
      </c>
      <c r="K194" s="19">
        <v>15565</v>
      </c>
      <c r="L194" s="20">
        <v>1375634.7</v>
      </c>
      <c r="M194" s="21" t="s">
        <v>611</v>
      </c>
      <c r="N194" s="21" t="s">
        <v>612</v>
      </c>
      <c r="O194" s="22"/>
    </row>
    <row r="195" ht="16.5" spans="1:15">
      <c r="A195" s="38">
        <v>190</v>
      </c>
      <c r="B195" s="39" t="s">
        <v>833</v>
      </c>
      <c r="C195" s="8" t="s">
        <v>630</v>
      </c>
      <c r="D195" s="8" t="s">
        <v>609</v>
      </c>
      <c r="E195" s="36" t="s">
        <v>610</v>
      </c>
      <c r="F195" s="8">
        <v>3</v>
      </c>
      <c r="G195" s="37">
        <v>88.38</v>
      </c>
      <c r="H195" s="37">
        <v>69.94</v>
      </c>
      <c r="I195" s="8">
        <v>18.44</v>
      </c>
      <c r="J195" s="19">
        <v>19491.8716042322</v>
      </c>
      <c r="K195" s="19">
        <v>15425</v>
      </c>
      <c r="L195" s="20">
        <v>1363261.5</v>
      </c>
      <c r="M195" s="21" t="s">
        <v>611</v>
      </c>
      <c r="N195" s="21" t="s">
        <v>612</v>
      </c>
      <c r="O195" s="22"/>
    </row>
    <row r="196" ht="16.5" spans="1:15">
      <c r="A196" s="38">
        <v>191</v>
      </c>
      <c r="B196" s="39" t="s">
        <v>834</v>
      </c>
      <c r="C196" s="8" t="s">
        <v>632</v>
      </c>
      <c r="D196" s="8" t="s">
        <v>609</v>
      </c>
      <c r="E196" s="36" t="s">
        <v>610</v>
      </c>
      <c r="F196" s="8">
        <v>3</v>
      </c>
      <c r="G196" s="37">
        <v>88.38</v>
      </c>
      <c r="H196" s="37">
        <v>69.94</v>
      </c>
      <c r="I196" s="8">
        <v>18.44</v>
      </c>
      <c r="J196" s="19">
        <v>19618.2370603374</v>
      </c>
      <c r="K196" s="19">
        <v>15525</v>
      </c>
      <c r="L196" s="20">
        <v>1372099.5</v>
      </c>
      <c r="M196" s="21" t="s">
        <v>611</v>
      </c>
      <c r="N196" s="21" t="s">
        <v>612</v>
      </c>
      <c r="O196" s="22"/>
    </row>
    <row r="197" ht="16.5" spans="1:15">
      <c r="A197" s="38">
        <v>192</v>
      </c>
      <c r="B197" s="39" t="s">
        <v>835</v>
      </c>
      <c r="C197" s="8" t="s">
        <v>634</v>
      </c>
      <c r="D197" s="8" t="s">
        <v>609</v>
      </c>
      <c r="E197" s="36" t="s">
        <v>610</v>
      </c>
      <c r="F197" s="8">
        <v>3</v>
      </c>
      <c r="G197" s="37">
        <v>88.38</v>
      </c>
      <c r="H197" s="37">
        <v>69.94</v>
      </c>
      <c r="I197" s="8">
        <v>18.44</v>
      </c>
      <c r="J197" s="19">
        <v>19592.9639691164</v>
      </c>
      <c r="K197" s="19">
        <v>15505</v>
      </c>
      <c r="L197" s="20">
        <v>1370331.9</v>
      </c>
      <c r="M197" s="21" t="s">
        <v>611</v>
      </c>
      <c r="N197" s="21" t="s">
        <v>612</v>
      </c>
      <c r="O197" s="22"/>
    </row>
    <row r="198" ht="16.5" spans="1:15">
      <c r="A198" s="38">
        <v>193</v>
      </c>
      <c r="B198" s="39" t="s">
        <v>836</v>
      </c>
      <c r="C198" s="8" t="s">
        <v>636</v>
      </c>
      <c r="D198" s="8" t="s">
        <v>609</v>
      </c>
      <c r="E198" s="36" t="s">
        <v>610</v>
      </c>
      <c r="F198" s="8">
        <v>3</v>
      </c>
      <c r="G198" s="37">
        <v>88.38</v>
      </c>
      <c r="H198" s="37">
        <v>69.94</v>
      </c>
      <c r="I198" s="8">
        <v>18.44</v>
      </c>
      <c r="J198" s="19">
        <v>19567.6908778953</v>
      </c>
      <c r="K198" s="19">
        <v>15485</v>
      </c>
      <c r="L198" s="20">
        <v>1368564.3</v>
      </c>
      <c r="M198" s="21" t="s">
        <v>611</v>
      </c>
      <c r="N198" s="21" t="s">
        <v>612</v>
      </c>
      <c r="O198" s="22"/>
    </row>
    <row r="199" ht="16.5" spans="1:15">
      <c r="A199" s="38">
        <v>194</v>
      </c>
      <c r="B199" s="39" t="s">
        <v>837</v>
      </c>
      <c r="C199" s="8" t="s">
        <v>638</v>
      </c>
      <c r="D199" s="8" t="s">
        <v>609</v>
      </c>
      <c r="E199" s="36" t="s">
        <v>610</v>
      </c>
      <c r="F199" s="8">
        <v>3</v>
      </c>
      <c r="G199" s="37">
        <v>88.38</v>
      </c>
      <c r="H199" s="37">
        <v>69.94</v>
      </c>
      <c r="I199" s="8">
        <v>18.44</v>
      </c>
      <c r="J199" s="19">
        <v>19542.4177866743</v>
      </c>
      <c r="K199" s="19">
        <v>15465</v>
      </c>
      <c r="L199" s="20">
        <v>1366796.7</v>
      </c>
      <c r="M199" s="21" t="s">
        <v>611</v>
      </c>
      <c r="N199" s="21" t="s">
        <v>612</v>
      </c>
      <c r="O199" s="22"/>
    </row>
    <row r="200" ht="16.5" spans="1:15">
      <c r="A200" s="38">
        <v>195</v>
      </c>
      <c r="B200" s="39" t="s">
        <v>838</v>
      </c>
      <c r="C200" s="8" t="s">
        <v>640</v>
      </c>
      <c r="D200" s="8" t="s">
        <v>609</v>
      </c>
      <c r="E200" s="36" t="s">
        <v>610</v>
      </c>
      <c r="F200" s="8">
        <v>3</v>
      </c>
      <c r="G200" s="37">
        <v>88.38</v>
      </c>
      <c r="H200" s="37">
        <v>69.94</v>
      </c>
      <c r="I200" s="8">
        <v>18.44</v>
      </c>
      <c r="J200" s="19">
        <v>19517.1446954532</v>
      </c>
      <c r="K200" s="19">
        <v>15445</v>
      </c>
      <c r="L200" s="20">
        <v>1365029.1</v>
      </c>
      <c r="M200" s="21" t="s">
        <v>611</v>
      </c>
      <c r="N200" s="21" t="s">
        <v>612</v>
      </c>
      <c r="O200" s="22"/>
    </row>
    <row r="201" ht="16.5" spans="1:15">
      <c r="A201" s="38">
        <v>196</v>
      </c>
      <c r="B201" s="39" t="s">
        <v>839</v>
      </c>
      <c r="C201" s="8" t="s">
        <v>642</v>
      </c>
      <c r="D201" s="8" t="s">
        <v>609</v>
      </c>
      <c r="E201" s="36" t="s">
        <v>610</v>
      </c>
      <c r="F201" s="8">
        <v>3</v>
      </c>
      <c r="G201" s="37">
        <v>88.38</v>
      </c>
      <c r="H201" s="37">
        <v>69.94</v>
      </c>
      <c r="I201" s="8">
        <v>18.44</v>
      </c>
      <c r="J201" s="19">
        <v>19277.0503288533</v>
      </c>
      <c r="K201" s="19">
        <v>15255</v>
      </c>
      <c r="L201" s="20">
        <v>1348236.9</v>
      </c>
      <c r="M201" s="21" t="s">
        <v>611</v>
      </c>
      <c r="N201" s="21" t="s">
        <v>612</v>
      </c>
      <c r="O201" s="22"/>
    </row>
    <row r="202" ht="16.5" spans="1:15">
      <c r="A202" s="38">
        <v>197</v>
      </c>
      <c r="B202" s="39" t="s">
        <v>840</v>
      </c>
      <c r="C202" s="8" t="s">
        <v>644</v>
      </c>
      <c r="D202" s="8" t="s">
        <v>609</v>
      </c>
      <c r="E202" s="36" t="s">
        <v>610</v>
      </c>
      <c r="F202" s="8">
        <v>3</v>
      </c>
      <c r="G202" s="37">
        <v>88.38</v>
      </c>
      <c r="H202" s="37">
        <v>69.94</v>
      </c>
      <c r="I202" s="8">
        <v>18.44</v>
      </c>
      <c r="J202" s="19">
        <v>19466.5985130112</v>
      </c>
      <c r="K202" s="19">
        <v>15405</v>
      </c>
      <c r="L202" s="20">
        <v>1361493.9</v>
      </c>
      <c r="M202" s="21" t="s">
        <v>611</v>
      </c>
      <c r="N202" s="21" t="s">
        <v>612</v>
      </c>
      <c r="O202" s="22"/>
    </row>
    <row r="203" ht="16.5" spans="1:15">
      <c r="A203" s="38">
        <v>198</v>
      </c>
      <c r="B203" s="39" t="s">
        <v>841</v>
      </c>
      <c r="C203" s="8" t="s">
        <v>646</v>
      </c>
      <c r="D203" s="8" t="s">
        <v>609</v>
      </c>
      <c r="E203" s="36" t="s">
        <v>610</v>
      </c>
      <c r="F203" s="8">
        <v>3</v>
      </c>
      <c r="G203" s="37">
        <v>88.38</v>
      </c>
      <c r="H203" s="37">
        <v>69.94</v>
      </c>
      <c r="I203" s="8">
        <v>18.44</v>
      </c>
      <c r="J203" s="19">
        <v>19441.3254217901</v>
      </c>
      <c r="K203" s="19">
        <v>15385</v>
      </c>
      <c r="L203" s="20">
        <v>1359726.3</v>
      </c>
      <c r="M203" s="21" t="s">
        <v>611</v>
      </c>
      <c r="N203" s="21" t="s">
        <v>612</v>
      </c>
      <c r="O203" s="22"/>
    </row>
    <row r="204" ht="16.5" spans="1:15">
      <c r="A204" s="38">
        <v>199</v>
      </c>
      <c r="B204" s="39" t="s">
        <v>842</v>
      </c>
      <c r="C204" s="8" t="s">
        <v>648</v>
      </c>
      <c r="D204" s="8" t="s">
        <v>609</v>
      </c>
      <c r="E204" s="36" t="s">
        <v>610</v>
      </c>
      <c r="F204" s="8">
        <v>3</v>
      </c>
      <c r="G204" s="37">
        <v>88.38</v>
      </c>
      <c r="H204" s="37">
        <v>69.94</v>
      </c>
      <c r="I204" s="8">
        <v>18.44</v>
      </c>
      <c r="J204" s="19">
        <v>19416.0523305691</v>
      </c>
      <c r="K204" s="19">
        <v>15365</v>
      </c>
      <c r="L204" s="20">
        <v>1357958.7</v>
      </c>
      <c r="M204" s="21" t="s">
        <v>611</v>
      </c>
      <c r="N204" s="21" t="s">
        <v>612</v>
      </c>
      <c r="O204" s="22"/>
    </row>
    <row r="205" ht="16.5" spans="1:15">
      <c r="A205" s="38">
        <v>200</v>
      </c>
      <c r="B205" s="39" t="s">
        <v>843</v>
      </c>
      <c r="C205" s="8" t="s">
        <v>650</v>
      </c>
      <c r="D205" s="8" t="s">
        <v>609</v>
      </c>
      <c r="E205" s="36" t="s">
        <v>610</v>
      </c>
      <c r="F205" s="8">
        <v>3</v>
      </c>
      <c r="G205" s="37">
        <v>88.38</v>
      </c>
      <c r="H205" s="37">
        <v>69.94</v>
      </c>
      <c r="I205" s="8">
        <v>18.44</v>
      </c>
      <c r="J205" s="19">
        <v>19175.9579639691</v>
      </c>
      <c r="K205" s="19">
        <v>15175</v>
      </c>
      <c r="L205" s="20">
        <v>1341166.5</v>
      </c>
      <c r="M205" s="21" t="s">
        <v>611</v>
      </c>
      <c r="N205" s="21" t="s">
        <v>612</v>
      </c>
      <c r="O205" s="22"/>
    </row>
    <row r="206" ht="16.5" spans="1:15">
      <c r="A206" s="38">
        <v>201</v>
      </c>
      <c r="B206" s="39" t="s">
        <v>844</v>
      </c>
      <c r="C206" s="8" t="s">
        <v>652</v>
      </c>
      <c r="D206" s="8" t="s">
        <v>609</v>
      </c>
      <c r="E206" s="36" t="s">
        <v>610</v>
      </c>
      <c r="F206" s="8">
        <v>3</v>
      </c>
      <c r="G206" s="37">
        <v>88.38</v>
      </c>
      <c r="H206" s="37">
        <v>69.94</v>
      </c>
      <c r="I206" s="8">
        <v>18.44</v>
      </c>
      <c r="J206" s="19">
        <v>19365.506148127</v>
      </c>
      <c r="K206" s="19">
        <v>15325</v>
      </c>
      <c r="L206" s="20">
        <v>1354423.5</v>
      </c>
      <c r="M206" s="21" t="s">
        <v>611</v>
      </c>
      <c r="N206" s="21" t="s">
        <v>612</v>
      </c>
      <c r="O206" s="22"/>
    </row>
    <row r="207" ht="16.5" spans="1:15">
      <c r="A207" s="38">
        <v>202</v>
      </c>
      <c r="B207" s="39" t="s">
        <v>845</v>
      </c>
      <c r="C207" s="8" t="s">
        <v>654</v>
      </c>
      <c r="D207" s="8" t="s">
        <v>609</v>
      </c>
      <c r="E207" s="36" t="s">
        <v>610</v>
      </c>
      <c r="F207" s="8">
        <v>3</v>
      </c>
      <c r="G207" s="37">
        <v>88.38</v>
      </c>
      <c r="H207" s="37">
        <v>69.94</v>
      </c>
      <c r="I207" s="8">
        <v>18.44</v>
      </c>
      <c r="J207" s="19">
        <v>19340.2330569059</v>
      </c>
      <c r="K207" s="19">
        <v>15305</v>
      </c>
      <c r="L207" s="20">
        <v>1352655.9</v>
      </c>
      <c r="M207" s="21" t="s">
        <v>611</v>
      </c>
      <c r="N207" s="21" t="s">
        <v>612</v>
      </c>
      <c r="O207" s="22"/>
    </row>
    <row r="208" ht="16.5" spans="1:15">
      <c r="A208" s="38">
        <v>203</v>
      </c>
      <c r="B208" s="39" t="s">
        <v>846</v>
      </c>
      <c r="C208" s="8" t="s">
        <v>656</v>
      </c>
      <c r="D208" s="8" t="s">
        <v>609</v>
      </c>
      <c r="E208" s="36" t="s">
        <v>610</v>
      </c>
      <c r="F208" s="8">
        <v>3</v>
      </c>
      <c r="G208" s="37">
        <v>88.38</v>
      </c>
      <c r="H208" s="37">
        <v>69.94</v>
      </c>
      <c r="I208" s="8">
        <v>18.44</v>
      </c>
      <c r="J208" s="19">
        <v>19314.9599656849</v>
      </c>
      <c r="K208" s="19">
        <v>15285</v>
      </c>
      <c r="L208" s="20">
        <v>1350888.3</v>
      </c>
      <c r="M208" s="21" t="s">
        <v>611</v>
      </c>
      <c r="N208" s="21" t="s">
        <v>612</v>
      </c>
      <c r="O208" s="22"/>
    </row>
    <row r="209" ht="16.5" spans="1:15">
      <c r="A209" s="38">
        <v>204</v>
      </c>
      <c r="B209" s="39" t="s">
        <v>847</v>
      </c>
      <c r="C209" s="8" t="s">
        <v>658</v>
      </c>
      <c r="D209" s="8" t="s">
        <v>609</v>
      </c>
      <c r="E209" s="36" t="s">
        <v>610</v>
      </c>
      <c r="F209" s="8">
        <v>3</v>
      </c>
      <c r="G209" s="37">
        <v>88.38</v>
      </c>
      <c r="H209" s="37">
        <v>69.94</v>
      </c>
      <c r="I209" s="8">
        <v>18.44</v>
      </c>
      <c r="J209" s="19">
        <v>19289.6868744638</v>
      </c>
      <c r="K209" s="19">
        <v>15265</v>
      </c>
      <c r="L209" s="20">
        <v>1349120.7</v>
      </c>
      <c r="M209" s="21" t="s">
        <v>611</v>
      </c>
      <c r="N209" s="21" t="s">
        <v>612</v>
      </c>
      <c r="O209" s="22"/>
    </row>
    <row r="210" ht="16.5" spans="1:15">
      <c r="A210" s="38">
        <v>205</v>
      </c>
      <c r="B210" s="39" t="s">
        <v>848</v>
      </c>
      <c r="C210" s="8" t="s">
        <v>660</v>
      </c>
      <c r="D210" s="8" t="s">
        <v>609</v>
      </c>
      <c r="E210" s="36" t="s">
        <v>610</v>
      </c>
      <c r="F210" s="8">
        <v>3</v>
      </c>
      <c r="G210" s="37">
        <v>88.38</v>
      </c>
      <c r="H210" s="37">
        <v>69.94</v>
      </c>
      <c r="I210" s="8">
        <v>18.44</v>
      </c>
      <c r="J210" s="19">
        <v>19264.4137832428</v>
      </c>
      <c r="K210" s="19">
        <v>15245</v>
      </c>
      <c r="L210" s="20">
        <v>1347353.1</v>
      </c>
      <c r="M210" s="21" t="s">
        <v>611</v>
      </c>
      <c r="N210" s="21" t="s">
        <v>612</v>
      </c>
      <c r="O210" s="22"/>
    </row>
    <row r="211" ht="16.5" spans="1:15">
      <c r="A211" s="38">
        <v>206</v>
      </c>
      <c r="B211" s="39" t="s">
        <v>849</v>
      </c>
      <c r="C211" s="8" t="s">
        <v>662</v>
      </c>
      <c r="D211" s="8" t="s">
        <v>609</v>
      </c>
      <c r="E211" s="36" t="s">
        <v>610</v>
      </c>
      <c r="F211" s="8">
        <v>3</v>
      </c>
      <c r="G211" s="37">
        <v>88.38</v>
      </c>
      <c r="H211" s="37">
        <v>69.94</v>
      </c>
      <c r="I211" s="8">
        <v>18.44</v>
      </c>
      <c r="J211" s="19">
        <v>19239.1406920217</v>
      </c>
      <c r="K211" s="19">
        <v>15225</v>
      </c>
      <c r="L211" s="20">
        <v>1345585.5</v>
      </c>
      <c r="M211" s="21" t="s">
        <v>611</v>
      </c>
      <c r="N211" s="21" t="s">
        <v>612</v>
      </c>
      <c r="O211" s="22"/>
    </row>
    <row r="212" ht="16.5" spans="1:15">
      <c r="A212" s="38">
        <v>207</v>
      </c>
      <c r="B212" s="39" t="s">
        <v>850</v>
      </c>
      <c r="C212" s="8" t="s">
        <v>664</v>
      </c>
      <c r="D212" s="8" t="s">
        <v>609</v>
      </c>
      <c r="E212" s="36" t="s">
        <v>610</v>
      </c>
      <c r="F212" s="8">
        <v>3</v>
      </c>
      <c r="G212" s="37">
        <v>88.38</v>
      </c>
      <c r="H212" s="37">
        <v>69.94</v>
      </c>
      <c r="I212" s="8">
        <v>18.44</v>
      </c>
      <c r="J212" s="19">
        <v>19213.8676008007</v>
      </c>
      <c r="K212" s="19">
        <v>15205</v>
      </c>
      <c r="L212" s="20">
        <v>1343817.9</v>
      </c>
      <c r="M212" s="21" t="s">
        <v>611</v>
      </c>
      <c r="N212" s="21" t="s">
        <v>612</v>
      </c>
      <c r="O212" s="22"/>
    </row>
    <row r="213" ht="16.5" spans="1:15">
      <c r="A213" s="38">
        <v>208</v>
      </c>
      <c r="B213" s="39" t="s">
        <v>851</v>
      </c>
      <c r="C213" s="8" t="s">
        <v>666</v>
      </c>
      <c r="D213" s="8" t="s">
        <v>609</v>
      </c>
      <c r="E213" s="36" t="s">
        <v>610</v>
      </c>
      <c r="F213" s="8">
        <v>3</v>
      </c>
      <c r="G213" s="37">
        <v>88.38</v>
      </c>
      <c r="H213" s="37">
        <v>69.94</v>
      </c>
      <c r="I213" s="8">
        <v>18.44</v>
      </c>
      <c r="J213" s="19">
        <v>19188.5945095796</v>
      </c>
      <c r="K213" s="19">
        <v>15185</v>
      </c>
      <c r="L213" s="20">
        <v>1342050.3</v>
      </c>
      <c r="M213" s="21" t="s">
        <v>611</v>
      </c>
      <c r="N213" s="21" t="s">
        <v>612</v>
      </c>
      <c r="O213" s="22"/>
    </row>
    <row r="214" ht="16.5" spans="1:15">
      <c r="A214" s="38">
        <v>209</v>
      </c>
      <c r="B214" s="39" t="s">
        <v>852</v>
      </c>
      <c r="C214" s="8" t="s">
        <v>668</v>
      </c>
      <c r="D214" s="8" t="s">
        <v>609</v>
      </c>
      <c r="E214" s="36" t="s">
        <v>610</v>
      </c>
      <c r="F214" s="8">
        <v>3</v>
      </c>
      <c r="G214" s="37">
        <v>88.38</v>
      </c>
      <c r="H214" s="37">
        <v>69.94</v>
      </c>
      <c r="I214" s="8">
        <v>18.44</v>
      </c>
      <c r="J214" s="19">
        <v>19163.3214183586</v>
      </c>
      <c r="K214" s="19">
        <v>15165</v>
      </c>
      <c r="L214" s="20">
        <v>1340282.7</v>
      </c>
      <c r="M214" s="21" t="s">
        <v>611</v>
      </c>
      <c r="N214" s="21" t="s">
        <v>612</v>
      </c>
      <c r="O214" s="22"/>
    </row>
    <row r="215" ht="16.5" spans="1:15">
      <c r="A215" s="38">
        <v>210</v>
      </c>
      <c r="B215" s="39" t="s">
        <v>853</v>
      </c>
      <c r="C215" s="8" t="s">
        <v>670</v>
      </c>
      <c r="D215" s="8" t="s">
        <v>609</v>
      </c>
      <c r="E215" s="36" t="s">
        <v>610</v>
      </c>
      <c r="F215" s="8">
        <v>3</v>
      </c>
      <c r="G215" s="37">
        <v>88.38</v>
      </c>
      <c r="H215" s="37">
        <v>69.94</v>
      </c>
      <c r="I215" s="8">
        <v>18.44</v>
      </c>
      <c r="J215" s="19">
        <v>18923.2270517587</v>
      </c>
      <c r="K215" s="19">
        <v>14975</v>
      </c>
      <c r="L215" s="20">
        <v>1323490.5</v>
      </c>
      <c r="M215" s="21" t="s">
        <v>611</v>
      </c>
      <c r="N215" s="21" t="s">
        <v>612</v>
      </c>
      <c r="O215" s="22"/>
    </row>
    <row r="216" ht="16.5" spans="1:15">
      <c r="A216" s="38">
        <v>211</v>
      </c>
      <c r="B216" s="39" t="s">
        <v>854</v>
      </c>
      <c r="C216" s="8" t="s">
        <v>608</v>
      </c>
      <c r="D216" s="8" t="s">
        <v>732</v>
      </c>
      <c r="E216" s="36" t="s">
        <v>764</v>
      </c>
      <c r="F216" s="8">
        <v>3</v>
      </c>
      <c r="G216" s="41">
        <v>113.96</v>
      </c>
      <c r="H216" s="41">
        <v>90.18</v>
      </c>
      <c r="I216" s="8">
        <v>23.78</v>
      </c>
      <c r="J216" s="19">
        <v>18569.9955644267</v>
      </c>
      <c r="K216" s="19">
        <v>14695</v>
      </c>
      <c r="L216" s="20">
        <v>1674642.2</v>
      </c>
      <c r="M216" s="21" t="s">
        <v>611</v>
      </c>
      <c r="N216" s="21" t="s">
        <v>612</v>
      </c>
      <c r="O216" s="22"/>
    </row>
    <row r="217" ht="16.5" spans="1:15">
      <c r="A217" s="38">
        <v>212</v>
      </c>
      <c r="B217" s="39" t="s">
        <v>855</v>
      </c>
      <c r="C217" s="8" t="s">
        <v>614</v>
      </c>
      <c r="D217" s="8" t="s">
        <v>732</v>
      </c>
      <c r="E217" s="36" t="s">
        <v>764</v>
      </c>
      <c r="F217" s="8">
        <v>3</v>
      </c>
      <c r="G217" s="41">
        <v>113.96</v>
      </c>
      <c r="H217" s="41">
        <v>90.18</v>
      </c>
      <c r="I217" s="8">
        <v>23.78</v>
      </c>
      <c r="J217" s="19">
        <v>18696.3650476824</v>
      </c>
      <c r="K217" s="19">
        <v>14795</v>
      </c>
      <c r="L217" s="20">
        <v>1686038.2</v>
      </c>
      <c r="M217" s="21" t="s">
        <v>611</v>
      </c>
      <c r="N217" s="21" t="s">
        <v>612</v>
      </c>
      <c r="O217" s="22"/>
    </row>
    <row r="218" ht="16.5" spans="1:15">
      <c r="A218" s="38">
        <v>213</v>
      </c>
      <c r="B218" s="39" t="s">
        <v>856</v>
      </c>
      <c r="C218" s="8" t="s">
        <v>616</v>
      </c>
      <c r="D218" s="8" t="s">
        <v>732</v>
      </c>
      <c r="E218" s="36" t="s">
        <v>764</v>
      </c>
      <c r="F218" s="8">
        <v>3</v>
      </c>
      <c r="G218" s="41">
        <v>113.96</v>
      </c>
      <c r="H218" s="41">
        <v>90.18</v>
      </c>
      <c r="I218" s="8">
        <v>23.78</v>
      </c>
      <c r="J218" s="19">
        <v>18822.7345309381</v>
      </c>
      <c r="K218" s="19">
        <v>14895</v>
      </c>
      <c r="L218" s="20">
        <v>1697434.2</v>
      </c>
      <c r="M218" s="21" t="s">
        <v>611</v>
      </c>
      <c r="N218" s="21" t="s">
        <v>612</v>
      </c>
      <c r="O218" s="22"/>
    </row>
    <row r="219" ht="16.5" spans="1:15">
      <c r="A219" s="38">
        <v>214</v>
      </c>
      <c r="B219" s="39" t="s">
        <v>857</v>
      </c>
      <c r="C219" s="8" t="s">
        <v>618</v>
      </c>
      <c r="D219" s="8" t="s">
        <v>732</v>
      </c>
      <c r="E219" s="36" t="s">
        <v>764</v>
      </c>
      <c r="F219" s="8">
        <v>3</v>
      </c>
      <c r="G219" s="41">
        <v>113.96</v>
      </c>
      <c r="H219" s="41">
        <v>90.18</v>
      </c>
      <c r="I219" s="8">
        <v>23.78</v>
      </c>
      <c r="J219" s="19">
        <v>18885.919272566</v>
      </c>
      <c r="K219" s="19">
        <v>14945</v>
      </c>
      <c r="L219" s="20">
        <v>1703132.2</v>
      </c>
      <c r="M219" s="21" t="s">
        <v>611</v>
      </c>
      <c r="N219" s="21" t="s">
        <v>612</v>
      </c>
      <c r="O219" s="22"/>
    </row>
    <row r="220" ht="16.5" spans="1:15">
      <c r="A220" s="38">
        <v>215</v>
      </c>
      <c r="B220" s="39" t="s">
        <v>858</v>
      </c>
      <c r="C220" s="8" t="s">
        <v>620</v>
      </c>
      <c r="D220" s="8" t="s">
        <v>732</v>
      </c>
      <c r="E220" s="36" t="s">
        <v>764</v>
      </c>
      <c r="F220" s="8">
        <v>3</v>
      </c>
      <c r="G220" s="41">
        <v>113.96</v>
      </c>
      <c r="H220" s="41">
        <v>90.18</v>
      </c>
      <c r="I220" s="8">
        <v>23.78</v>
      </c>
      <c r="J220" s="19">
        <v>18860.6453759148</v>
      </c>
      <c r="K220" s="19">
        <v>14925</v>
      </c>
      <c r="L220" s="20">
        <v>1700853</v>
      </c>
      <c r="M220" s="21" t="s">
        <v>611</v>
      </c>
      <c r="N220" s="21" t="s">
        <v>612</v>
      </c>
      <c r="O220" s="22"/>
    </row>
    <row r="221" ht="16.5" spans="1:15">
      <c r="A221" s="38">
        <v>216</v>
      </c>
      <c r="B221" s="39" t="s">
        <v>859</v>
      </c>
      <c r="C221" s="8" t="s">
        <v>622</v>
      </c>
      <c r="D221" s="8" t="s">
        <v>732</v>
      </c>
      <c r="E221" s="36" t="s">
        <v>764</v>
      </c>
      <c r="F221" s="8">
        <v>3</v>
      </c>
      <c r="G221" s="41">
        <v>113.96</v>
      </c>
      <c r="H221" s="41">
        <v>90.18</v>
      </c>
      <c r="I221" s="8">
        <v>23.78</v>
      </c>
      <c r="J221" s="19">
        <v>18835.3714792637</v>
      </c>
      <c r="K221" s="19">
        <v>14905</v>
      </c>
      <c r="L221" s="20">
        <v>1698573.8</v>
      </c>
      <c r="M221" s="21" t="s">
        <v>611</v>
      </c>
      <c r="N221" s="21" t="s">
        <v>612</v>
      </c>
      <c r="O221" s="22"/>
    </row>
    <row r="222" ht="16.5" spans="1:15">
      <c r="A222" s="38">
        <v>217</v>
      </c>
      <c r="B222" s="39" t="s">
        <v>860</v>
      </c>
      <c r="C222" s="8" t="s">
        <v>624</v>
      </c>
      <c r="D222" s="8" t="s">
        <v>732</v>
      </c>
      <c r="E222" s="36" t="s">
        <v>764</v>
      </c>
      <c r="F222" s="8">
        <v>3</v>
      </c>
      <c r="G222" s="41">
        <v>113.96</v>
      </c>
      <c r="H222" s="41">
        <v>90.18</v>
      </c>
      <c r="I222" s="8">
        <v>23.78</v>
      </c>
      <c r="J222" s="19">
        <v>18810.0975826126</v>
      </c>
      <c r="K222" s="19">
        <v>14885</v>
      </c>
      <c r="L222" s="20">
        <v>1696294.6</v>
      </c>
      <c r="M222" s="21" t="s">
        <v>611</v>
      </c>
      <c r="N222" s="21" t="s">
        <v>612</v>
      </c>
      <c r="O222" s="22"/>
    </row>
    <row r="223" ht="16.5" spans="1:15">
      <c r="A223" s="38">
        <v>218</v>
      </c>
      <c r="B223" s="39" t="s">
        <v>861</v>
      </c>
      <c r="C223" s="8" t="s">
        <v>626</v>
      </c>
      <c r="D223" s="8" t="s">
        <v>732</v>
      </c>
      <c r="E223" s="36" t="s">
        <v>764</v>
      </c>
      <c r="F223" s="8">
        <v>3</v>
      </c>
      <c r="G223" s="41">
        <v>113.96</v>
      </c>
      <c r="H223" s="41">
        <v>90.18</v>
      </c>
      <c r="I223" s="8">
        <v>23.78</v>
      </c>
      <c r="J223" s="19">
        <v>18784.8236859614</v>
      </c>
      <c r="K223" s="19">
        <v>14865</v>
      </c>
      <c r="L223" s="20">
        <v>1694015.4</v>
      </c>
      <c r="M223" s="21" t="s">
        <v>611</v>
      </c>
      <c r="N223" s="21" t="s">
        <v>612</v>
      </c>
      <c r="O223" s="22"/>
    </row>
    <row r="224" ht="16.5" spans="1:15">
      <c r="A224" s="38">
        <v>219</v>
      </c>
      <c r="B224" s="39" t="s">
        <v>862</v>
      </c>
      <c r="C224" s="8" t="s">
        <v>628</v>
      </c>
      <c r="D224" s="8" t="s">
        <v>732</v>
      </c>
      <c r="E224" s="36" t="s">
        <v>764</v>
      </c>
      <c r="F224" s="8">
        <v>3</v>
      </c>
      <c r="G224" s="41">
        <v>113.96</v>
      </c>
      <c r="H224" s="41">
        <v>90.18</v>
      </c>
      <c r="I224" s="8">
        <v>23.78</v>
      </c>
      <c r="J224" s="19">
        <v>18759.5497893103</v>
      </c>
      <c r="K224" s="19">
        <v>14845</v>
      </c>
      <c r="L224" s="20">
        <v>1691736.2</v>
      </c>
      <c r="M224" s="21" t="s">
        <v>611</v>
      </c>
      <c r="N224" s="21" t="s">
        <v>612</v>
      </c>
      <c r="O224" s="22"/>
    </row>
    <row r="225" ht="16.5" spans="1:15">
      <c r="A225" s="38">
        <v>220</v>
      </c>
      <c r="B225" s="39" t="s">
        <v>863</v>
      </c>
      <c r="C225" s="8" t="s">
        <v>630</v>
      </c>
      <c r="D225" s="8" t="s">
        <v>732</v>
      </c>
      <c r="E225" s="36" t="s">
        <v>764</v>
      </c>
      <c r="F225" s="8">
        <v>3</v>
      </c>
      <c r="G225" s="41">
        <v>113.96</v>
      </c>
      <c r="H225" s="41">
        <v>90.18</v>
      </c>
      <c r="I225" s="8">
        <v>23.78</v>
      </c>
      <c r="J225" s="19">
        <v>18582.6325127523</v>
      </c>
      <c r="K225" s="19">
        <v>14705</v>
      </c>
      <c r="L225" s="20">
        <v>1675781.8</v>
      </c>
      <c r="M225" s="21" t="s">
        <v>611</v>
      </c>
      <c r="N225" s="21" t="s">
        <v>612</v>
      </c>
      <c r="O225" s="22"/>
    </row>
    <row r="226" ht="16.5" spans="1:15">
      <c r="A226" s="38">
        <v>221</v>
      </c>
      <c r="B226" s="39" t="s">
        <v>864</v>
      </c>
      <c r="C226" s="8" t="s">
        <v>632</v>
      </c>
      <c r="D226" s="8" t="s">
        <v>732</v>
      </c>
      <c r="E226" s="36" t="s">
        <v>764</v>
      </c>
      <c r="F226" s="8">
        <v>3</v>
      </c>
      <c r="G226" s="41">
        <v>113.96</v>
      </c>
      <c r="H226" s="41">
        <v>90.18</v>
      </c>
      <c r="I226" s="8">
        <v>23.78</v>
      </c>
      <c r="J226" s="19">
        <v>18709.001996008</v>
      </c>
      <c r="K226" s="19">
        <v>14805</v>
      </c>
      <c r="L226" s="20">
        <v>1687177.8</v>
      </c>
      <c r="M226" s="21" t="s">
        <v>611</v>
      </c>
      <c r="N226" s="21" t="s">
        <v>612</v>
      </c>
      <c r="O226" s="22"/>
    </row>
    <row r="227" ht="16.5" spans="1:15">
      <c r="A227" s="38">
        <v>222</v>
      </c>
      <c r="B227" s="39" t="s">
        <v>865</v>
      </c>
      <c r="C227" s="8" t="s">
        <v>634</v>
      </c>
      <c r="D227" s="8" t="s">
        <v>732</v>
      </c>
      <c r="E227" s="36" t="s">
        <v>764</v>
      </c>
      <c r="F227" s="8">
        <v>3</v>
      </c>
      <c r="G227" s="41">
        <v>113.96</v>
      </c>
      <c r="H227" s="41">
        <v>90.18</v>
      </c>
      <c r="I227" s="8">
        <v>23.78</v>
      </c>
      <c r="J227" s="19">
        <v>18683.7280993568</v>
      </c>
      <c r="K227" s="19">
        <v>14785</v>
      </c>
      <c r="L227" s="20">
        <v>1684898.6</v>
      </c>
      <c r="M227" s="21" t="s">
        <v>611</v>
      </c>
      <c r="N227" s="21" t="s">
        <v>612</v>
      </c>
      <c r="O227" s="22"/>
    </row>
    <row r="228" ht="16.5" spans="1:15">
      <c r="A228" s="38">
        <v>223</v>
      </c>
      <c r="B228" s="39" t="s">
        <v>866</v>
      </c>
      <c r="C228" s="8" t="s">
        <v>636</v>
      </c>
      <c r="D228" s="8" t="s">
        <v>732</v>
      </c>
      <c r="E228" s="36" t="s">
        <v>764</v>
      </c>
      <c r="F228" s="8">
        <v>3</v>
      </c>
      <c r="G228" s="41">
        <v>113.96</v>
      </c>
      <c r="H228" s="41">
        <v>90.18</v>
      </c>
      <c r="I228" s="8">
        <v>23.78</v>
      </c>
      <c r="J228" s="19">
        <v>18658.4542027057</v>
      </c>
      <c r="K228" s="19">
        <v>14765</v>
      </c>
      <c r="L228" s="20">
        <v>1682619.4</v>
      </c>
      <c r="M228" s="21" t="s">
        <v>611</v>
      </c>
      <c r="N228" s="21" t="s">
        <v>612</v>
      </c>
      <c r="O228" s="22"/>
    </row>
    <row r="229" ht="16.5" spans="1:15">
      <c r="A229" s="38">
        <v>224</v>
      </c>
      <c r="B229" s="39" t="s">
        <v>867</v>
      </c>
      <c r="C229" s="8" t="s">
        <v>638</v>
      </c>
      <c r="D229" s="8" t="s">
        <v>732</v>
      </c>
      <c r="E229" s="36" t="s">
        <v>764</v>
      </c>
      <c r="F229" s="8">
        <v>3</v>
      </c>
      <c r="G229" s="41">
        <v>113.96</v>
      </c>
      <c r="H229" s="41">
        <v>90.18</v>
      </c>
      <c r="I229" s="8">
        <v>23.78</v>
      </c>
      <c r="J229" s="19">
        <v>18633.1803060546</v>
      </c>
      <c r="K229" s="19">
        <v>14745</v>
      </c>
      <c r="L229" s="20">
        <v>1680340.2</v>
      </c>
      <c r="M229" s="21" t="s">
        <v>611</v>
      </c>
      <c r="N229" s="21" t="s">
        <v>612</v>
      </c>
      <c r="O229" s="22"/>
    </row>
    <row r="230" ht="16.5" spans="1:15">
      <c r="A230" s="38">
        <v>225</v>
      </c>
      <c r="B230" s="39" t="s">
        <v>868</v>
      </c>
      <c r="C230" s="8" t="s">
        <v>640</v>
      </c>
      <c r="D230" s="8" t="s">
        <v>732</v>
      </c>
      <c r="E230" s="36" t="s">
        <v>764</v>
      </c>
      <c r="F230" s="8">
        <v>3</v>
      </c>
      <c r="G230" s="41">
        <v>113.96</v>
      </c>
      <c r="H230" s="41">
        <v>90.18</v>
      </c>
      <c r="I230" s="8">
        <v>23.78</v>
      </c>
      <c r="J230" s="19">
        <v>18607.9064094034</v>
      </c>
      <c r="K230" s="19">
        <v>14725</v>
      </c>
      <c r="L230" s="20">
        <v>1678061</v>
      </c>
      <c r="M230" s="21" t="s">
        <v>611</v>
      </c>
      <c r="N230" s="21" t="s">
        <v>612</v>
      </c>
      <c r="O230" s="22"/>
    </row>
    <row r="231" ht="16.5" spans="1:15">
      <c r="A231" s="38">
        <v>226</v>
      </c>
      <c r="B231" s="39" t="s">
        <v>869</v>
      </c>
      <c r="C231" s="8" t="s">
        <v>642</v>
      </c>
      <c r="D231" s="8" t="s">
        <v>732</v>
      </c>
      <c r="E231" s="36" t="s">
        <v>764</v>
      </c>
      <c r="F231" s="8">
        <v>3</v>
      </c>
      <c r="G231" s="41">
        <v>113.96</v>
      </c>
      <c r="H231" s="41">
        <v>90.18</v>
      </c>
      <c r="I231" s="8">
        <v>23.78</v>
      </c>
      <c r="J231" s="19">
        <v>18367.8043912176</v>
      </c>
      <c r="K231" s="19">
        <v>14535</v>
      </c>
      <c r="L231" s="20">
        <v>1656408.6</v>
      </c>
      <c r="M231" s="21" t="s">
        <v>611</v>
      </c>
      <c r="N231" s="21" t="s">
        <v>612</v>
      </c>
      <c r="O231" s="22"/>
    </row>
    <row r="232" ht="16.5" spans="1:15">
      <c r="A232" s="38">
        <v>227</v>
      </c>
      <c r="B232" s="39" t="s">
        <v>870</v>
      </c>
      <c r="C232" s="8" t="s">
        <v>644</v>
      </c>
      <c r="D232" s="8" t="s">
        <v>732</v>
      </c>
      <c r="E232" s="36" t="s">
        <v>764</v>
      </c>
      <c r="F232" s="8">
        <v>3</v>
      </c>
      <c r="G232" s="41">
        <v>113.96</v>
      </c>
      <c r="H232" s="41">
        <v>90.18</v>
      </c>
      <c r="I232" s="8">
        <v>23.78</v>
      </c>
      <c r="J232" s="19">
        <v>18557.3586161011</v>
      </c>
      <c r="K232" s="19">
        <v>14685</v>
      </c>
      <c r="L232" s="20">
        <v>1673502.6</v>
      </c>
      <c r="M232" s="21" t="s">
        <v>611</v>
      </c>
      <c r="N232" s="21" t="s">
        <v>612</v>
      </c>
      <c r="O232" s="22"/>
    </row>
    <row r="233" ht="16.5" spans="1:15">
      <c r="A233" s="38">
        <v>228</v>
      </c>
      <c r="B233" s="39" t="s">
        <v>871</v>
      </c>
      <c r="C233" s="8" t="s">
        <v>646</v>
      </c>
      <c r="D233" s="8" t="s">
        <v>732</v>
      </c>
      <c r="E233" s="36" t="s">
        <v>764</v>
      </c>
      <c r="F233" s="8">
        <v>3</v>
      </c>
      <c r="G233" s="41">
        <v>113.96</v>
      </c>
      <c r="H233" s="41">
        <v>90.18</v>
      </c>
      <c r="I233" s="8">
        <v>23.78</v>
      </c>
      <c r="J233" s="19">
        <v>18532.08471945</v>
      </c>
      <c r="K233" s="19">
        <v>14665</v>
      </c>
      <c r="L233" s="20">
        <v>1671223.4</v>
      </c>
      <c r="M233" s="21" t="s">
        <v>611</v>
      </c>
      <c r="N233" s="21" t="s">
        <v>612</v>
      </c>
      <c r="O233" s="22"/>
    </row>
    <row r="234" ht="16.5" spans="1:15">
      <c r="A234" s="38">
        <v>229</v>
      </c>
      <c r="B234" s="39" t="s">
        <v>872</v>
      </c>
      <c r="C234" s="8" t="s">
        <v>648</v>
      </c>
      <c r="D234" s="8" t="s">
        <v>732</v>
      </c>
      <c r="E234" s="36" t="s">
        <v>764</v>
      </c>
      <c r="F234" s="8">
        <v>3</v>
      </c>
      <c r="G234" s="41">
        <v>113.96</v>
      </c>
      <c r="H234" s="41">
        <v>90.18</v>
      </c>
      <c r="I234" s="8">
        <v>23.78</v>
      </c>
      <c r="J234" s="19">
        <v>18506.8108227988</v>
      </c>
      <c r="K234" s="19">
        <v>14645</v>
      </c>
      <c r="L234" s="20">
        <v>1668944.2</v>
      </c>
      <c r="M234" s="21" t="s">
        <v>611</v>
      </c>
      <c r="N234" s="21" t="s">
        <v>612</v>
      </c>
      <c r="O234" s="22"/>
    </row>
    <row r="235" ht="16.5" spans="1:15">
      <c r="A235" s="38">
        <v>230</v>
      </c>
      <c r="B235" s="39" t="s">
        <v>873</v>
      </c>
      <c r="C235" s="8" t="s">
        <v>650</v>
      </c>
      <c r="D235" s="8" t="s">
        <v>732</v>
      </c>
      <c r="E235" s="36" t="s">
        <v>764</v>
      </c>
      <c r="F235" s="8">
        <v>3</v>
      </c>
      <c r="G235" s="41">
        <v>113.96</v>
      </c>
      <c r="H235" s="41">
        <v>90.18</v>
      </c>
      <c r="I235" s="8">
        <v>23.78</v>
      </c>
      <c r="J235" s="19">
        <v>18266.708804613</v>
      </c>
      <c r="K235" s="19">
        <v>14455</v>
      </c>
      <c r="L235" s="20">
        <v>1647291.8</v>
      </c>
      <c r="M235" s="21" t="s">
        <v>611</v>
      </c>
      <c r="N235" s="21" t="s">
        <v>612</v>
      </c>
      <c r="O235" s="22"/>
    </row>
    <row r="236" ht="16.5" spans="1:15">
      <c r="A236" s="38">
        <v>231</v>
      </c>
      <c r="B236" s="39" t="s">
        <v>874</v>
      </c>
      <c r="C236" s="8" t="s">
        <v>652</v>
      </c>
      <c r="D236" s="8" t="s">
        <v>732</v>
      </c>
      <c r="E236" s="36" t="s">
        <v>764</v>
      </c>
      <c r="F236" s="8">
        <v>3</v>
      </c>
      <c r="G236" s="41">
        <v>113.96</v>
      </c>
      <c r="H236" s="41">
        <v>90.18</v>
      </c>
      <c r="I236" s="8">
        <v>23.78</v>
      </c>
      <c r="J236" s="19">
        <v>18456.2630294966</v>
      </c>
      <c r="K236" s="19">
        <v>14605</v>
      </c>
      <c r="L236" s="20">
        <v>1664385.8</v>
      </c>
      <c r="M236" s="21" t="s">
        <v>611</v>
      </c>
      <c r="N236" s="21" t="s">
        <v>612</v>
      </c>
      <c r="O236" s="22"/>
    </row>
    <row r="237" ht="16.5" spans="1:15">
      <c r="A237" s="38">
        <v>232</v>
      </c>
      <c r="B237" s="39" t="s">
        <v>875</v>
      </c>
      <c r="C237" s="8" t="s">
        <v>654</v>
      </c>
      <c r="D237" s="8" t="s">
        <v>732</v>
      </c>
      <c r="E237" s="36" t="s">
        <v>764</v>
      </c>
      <c r="F237" s="8">
        <v>3</v>
      </c>
      <c r="G237" s="41">
        <v>113.96</v>
      </c>
      <c r="H237" s="41">
        <v>90.18</v>
      </c>
      <c r="I237" s="8">
        <v>23.78</v>
      </c>
      <c r="J237" s="19">
        <v>18430.9891328454</v>
      </c>
      <c r="K237" s="19">
        <v>14585</v>
      </c>
      <c r="L237" s="20">
        <v>1662106.6</v>
      </c>
      <c r="M237" s="21" t="s">
        <v>611</v>
      </c>
      <c r="N237" s="21" t="s">
        <v>612</v>
      </c>
      <c r="O237" s="22"/>
    </row>
    <row r="238" ht="16.5" spans="1:15">
      <c r="A238" s="38">
        <v>233</v>
      </c>
      <c r="B238" s="39" t="s">
        <v>876</v>
      </c>
      <c r="C238" s="8" t="s">
        <v>656</v>
      </c>
      <c r="D238" s="8" t="s">
        <v>732</v>
      </c>
      <c r="E238" s="36" t="s">
        <v>764</v>
      </c>
      <c r="F238" s="8">
        <v>3</v>
      </c>
      <c r="G238" s="41">
        <v>113.96</v>
      </c>
      <c r="H238" s="41">
        <v>90.18</v>
      </c>
      <c r="I238" s="8">
        <v>23.78</v>
      </c>
      <c r="J238" s="19">
        <v>18405.7152361943</v>
      </c>
      <c r="K238" s="19">
        <v>14565</v>
      </c>
      <c r="L238" s="20">
        <v>1659827.4</v>
      </c>
      <c r="M238" s="21" t="s">
        <v>611</v>
      </c>
      <c r="N238" s="21" t="s">
        <v>612</v>
      </c>
      <c r="O238" s="22"/>
    </row>
    <row r="239" ht="16.5" spans="1:15">
      <c r="A239" s="38">
        <v>234</v>
      </c>
      <c r="B239" s="39" t="s">
        <v>877</v>
      </c>
      <c r="C239" s="8" t="s">
        <v>658</v>
      </c>
      <c r="D239" s="8" t="s">
        <v>732</v>
      </c>
      <c r="E239" s="36" t="s">
        <v>764</v>
      </c>
      <c r="F239" s="8">
        <v>3</v>
      </c>
      <c r="G239" s="41">
        <v>113.96</v>
      </c>
      <c r="H239" s="41">
        <v>90.18</v>
      </c>
      <c r="I239" s="8">
        <v>23.78</v>
      </c>
      <c r="J239" s="19">
        <v>18380.4413395431</v>
      </c>
      <c r="K239" s="19">
        <v>14545</v>
      </c>
      <c r="L239" s="20">
        <v>1657548.2</v>
      </c>
      <c r="M239" s="21" t="s">
        <v>611</v>
      </c>
      <c r="N239" s="21" t="s">
        <v>612</v>
      </c>
      <c r="O239" s="22"/>
    </row>
    <row r="240" ht="16.5" spans="1:15">
      <c r="A240" s="38">
        <v>235</v>
      </c>
      <c r="B240" s="39" t="s">
        <v>878</v>
      </c>
      <c r="C240" s="8" t="s">
        <v>660</v>
      </c>
      <c r="D240" s="8" t="s">
        <v>732</v>
      </c>
      <c r="E240" s="36" t="s">
        <v>764</v>
      </c>
      <c r="F240" s="8">
        <v>3</v>
      </c>
      <c r="G240" s="41">
        <v>113.96</v>
      </c>
      <c r="H240" s="41">
        <v>90.18</v>
      </c>
      <c r="I240" s="8">
        <v>23.78</v>
      </c>
      <c r="J240" s="19">
        <v>18355.167442892</v>
      </c>
      <c r="K240" s="19">
        <v>14525</v>
      </c>
      <c r="L240" s="20">
        <v>1655269</v>
      </c>
      <c r="M240" s="21" t="s">
        <v>611</v>
      </c>
      <c r="N240" s="21" t="s">
        <v>612</v>
      </c>
      <c r="O240" s="22"/>
    </row>
    <row r="241" ht="16.5" spans="1:15">
      <c r="A241" s="38">
        <v>236</v>
      </c>
      <c r="B241" s="39" t="s">
        <v>879</v>
      </c>
      <c r="C241" s="8" t="s">
        <v>662</v>
      </c>
      <c r="D241" s="8" t="s">
        <v>732</v>
      </c>
      <c r="E241" s="36" t="s">
        <v>764</v>
      </c>
      <c r="F241" s="8">
        <v>3</v>
      </c>
      <c r="G241" s="41">
        <v>113.96</v>
      </c>
      <c r="H241" s="41">
        <v>90.18</v>
      </c>
      <c r="I241" s="8">
        <v>23.78</v>
      </c>
      <c r="J241" s="19">
        <v>18329.8935462408</v>
      </c>
      <c r="K241" s="19">
        <v>14505</v>
      </c>
      <c r="L241" s="20">
        <v>1652989.8</v>
      </c>
      <c r="M241" s="21" t="s">
        <v>611</v>
      </c>
      <c r="N241" s="21" t="s">
        <v>612</v>
      </c>
      <c r="O241" s="22"/>
    </row>
    <row r="242" ht="16.5" spans="1:15">
      <c r="A242" s="38">
        <v>237</v>
      </c>
      <c r="B242" s="39" t="s">
        <v>880</v>
      </c>
      <c r="C242" s="8" t="s">
        <v>664</v>
      </c>
      <c r="D242" s="8" t="s">
        <v>732</v>
      </c>
      <c r="E242" s="36" t="s">
        <v>764</v>
      </c>
      <c r="F242" s="8">
        <v>3</v>
      </c>
      <c r="G242" s="41">
        <v>113.96</v>
      </c>
      <c r="H242" s="41">
        <v>90.18</v>
      </c>
      <c r="I242" s="8">
        <v>23.78</v>
      </c>
      <c r="J242" s="19">
        <v>18304.6196495897</v>
      </c>
      <c r="K242" s="19">
        <v>14485</v>
      </c>
      <c r="L242" s="20">
        <v>1650710.6</v>
      </c>
      <c r="M242" s="21" t="s">
        <v>611</v>
      </c>
      <c r="N242" s="21" t="s">
        <v>612</v>
      </c>
      <c r="O242" s="22"/>
    </row>
    <row r="243" ht="16.5" spans="1:15">
      <c r="A243" s="38">
        <v>238</v>
      </c>
      <c r="B243" s="39" t="s">
        <v>881</v>
      </c>
      <c r="C243" s="8" t="s">
        <v>666</v>
      </c>
      <c r="D243" s="8" t="s">
        <v>732</v>
      </c>
      <c r="E243" s="36" t="s">
        <v>764</v>
      </c>
      <c r="F243" s="8">
        <v>3</v>
      </c>
      <c r="G243" s="41">
        <v>113.96</v>
      </c>
      <c r="H243" s="41">
        <v>90.18</v>
      </c>
      <c r="I243" s="8">
        <v>23.78</v>
      </c>
      <c r="J243" s="19">
        <v>18279.3457529386</v>
      </c>
      <c r="K243" s="19">
        <v>14465</v>
      </c>
      <c r="L243" s="20">
        <v>1648431.4</v>
      </c>
      <c r="M243" s="21" t="s">
        <v>611</v>
      </c>
      <c r="N243" s="21" t="s">
        <v>612</v>
      </c>
      <c r="O243" s="22"/>
    </row>
    <row r="244" ht="16.5" spans="1:15">
      <c r="A244" s="38">
        <v>239</v>
      </c>
      <c r="B244" s="39" t="s">
        <v>882</v>
      </c>
      <c r="C244" s="8" t="s">
        <v>668</v>
      </c>
      <c r="D244" s="8" t="s">
        <v>732</v>
      </c>
      <c r="E244" s="36" t="s">
        <v>764</v>
      </c>
      <c r="F244" s="8">
        <v>3</v>
      </c>
      <c r="G244" s="41">
        <v>113.96</v>
      </c>
      <c r="H244" s="41">
        <v>90.18</v>
      </c>
      <c r="I244" s="8">
        <v>23.78</v>
      </c>
      <c r="J244" s="19">
        <v>18254.0718562874</v>
      </c>
      <c r="K244" s="19">
        <v>14445</v>
      </c>
      <c r="L244" s="20">
        <v>1646152.2</v>
      </c>
      <c r="M244" s="21" t="s">
        <v>611</v>
      </c>
      <c r="N244" s="21" t="s">
        <v>612</v>
      </c>
      <c r="O244" s="22"/>
    </row>
    <row r="245" ht="16.5" spans="1:15">
      <c r="A245" s="38">
        <v>240</v>
      </c>
      <c r="B245" s="39" t="s">
        <v>883</v>
      </c>
      <c r="C245" s="8" t="s">
        <v>670</v>
      </c>
      <c r="D245" s="8" t="s">
        <v>732</v>
      </c>
      <c r="E245" s="36" t="s">
        <v>764</v>
      </c>
      <c r="F245" s="8">
        <v>3</v>
      </c>
      <c r="G245" s="41">
        <v>113.96</v>
      </c>
      <c r="H245" s="41">
        <v>90.18</v>
      </c>
      <c r="I245" s="8">
        <v>23.78</v>
      </c>
      <c r="J245" s="19">
        <v>18013.9698381016</v>
      </c>
      <c r="K245" s="19">
        <v>14255</v>
      </c>
      <c r="L245" s="20">
        <v>1624499.8</v>
      </c>
      <c r="M245" s="21" t="s">
        <v>611</v>
      </c>
      <c r="N245" s="21" t="s">
        <v>612</v>
      </c>
      <c r="O245" s="22"/>
    </row>
    <row r="246" ht="16.5" spans="1:15">
      <c r="A246" s="38">
        <v>241</v>
      </c>
      <c r="B246" s="39" t="s">
        <v>884</v>
      </c>
      <c r="C246" s="8" t="s">
        <v>608</v>
      </c>
      <c r="D246" s="40" t="s">
        <v>885</v>
      </c>
      <c r="E246" s="36" t="s">
        <v>886</v>
      </c>
      <c r="F246" s="8">
        <v>3</v>
      </c>
      <c r="G246" s="42">
        <v>135.27</v>
      </c>
      <c r="H246" s="42">
        <v>107.04</v>
      </c>
      <c r="I246" s="8">
        <v>28.23</v>
      </c>
      <c r="J246" s="19">
        <v>18418.9111547085</v>
      </c>
      <c r="K246" s="19">
        <v>14575</v>
      </c>
      <c r="L246" s="20">
        <v>1971560.25</v>
      </c>
      <c r="M246" s="21" t="s">
        <v>611</v>
      </c>
      <c r="N246" s="21" t="s">
        <v>612</v>
      </c>
      <c r="O246" s="22"/>
    </row>
    <row r="247" ht="16.5" spans="1:15">
      <c r="A247" s="38">
        <v>242</v>
      </c>
      <c r="B247" s="39" t="s">
        <v>887</v>
      </c>
      <c r="C247" s="8" t="s">
        <v>614</v>
      </c>
      <c r="D247" s="40" t="s">
        <v>885</v>
      </c>
      <c r="E247" s="36" t="s">
        <v>886</v>
      </c>
      <c r="F247" s="8">
        <v>3</v>
      </c>
      <c r="G247" s="42">
        <v>135.27</v>
      </c>
      <c r="H247" s="42">
        <v>107.04</v>
      </c>
      <c r="I247" s="8">
        <v>28.23</v>
      </c>
      <c r="J247" s="19">
        <v>18545.2844730942</v>
      </c>
      <c r="K247" s="19">
        <v>14675</v>
      </c>
      <c r="L247" s="20">
        <v>1985087.25</v>
      </c>
      <c r="M247" s="21" t="s">
        <v>611</v>
      </c>
      <c r="N247" s="21" t="s">
        <v>612</v>
      </c>
      <c r="O247" s="22"/>
    </row>
    <row r="248" ht="16.5" spans="1:15">
      <c r="A248" s="38">
        <v>243</v>
      </c>
      <c r="B248" s="39" t="s">
        <v>888</v>
      </c>
      <c r="C248" s="8" t="s">
        <v>616</v>
      </c>
      <c r="D248" s="40" t="s">
        <v>885</v>
      </c>
      <c r="E248" s="36" t="s">
        <v>886</v>
      </c>
      <c r="F248" s="8">
        <v>3</v>
      </c>
      <c r="G248" s="42">
        <v>135.27</v>
      </c>
      <c r="H248" s="42">
        <v>107.04</v>
      </c>
      <c r="I248" s="8">
        <v>28.23</v>
      </c>
      <c r="J248" s="19">
        <v>18671.6577914798</v>
      </c>
      <c r="K248" s="19">
        <v>14775</v>
      </c>
      <c r="L248" s="20">
        <v>1998614.25</v>
      </c>
      <c r="M248" s="21" t="s">
        <v>611</v>
      </c>
      <c r="N248" s="21" t="s">
        <v>612</v>
      </c>
      <c r="O248" s="22"/>
    </row>
    <row r="249" ht="16.5" spans="1:15">
      <c r="A249" s="38">
        <v>244</v>
      </c>
      <c r="B249" s="39" t="s">
        <v>889</v>
      </c>
      <c r="C249" s="8" t="s">
        <v>618</v>
      </c>
      <c r="D249" s="40" t="s">
        <v>885</v>
      </c>
      <c r="E249" s="36" t="s">
        <v>886</v>
      </c>
      <c r="F249" s="8">
        <v>3</v>
      </c>
      <c r="G249" s="42">
        <v>135.27</v>
      </c>
      <c r="H249" s="42">
        <v>107.04</v>
      </c>
      <c r="I249" s="8">
        <v>28.23</v>
      </c>
      <c r="J249" s="19">
        <v>18734.8444506726</v>
      </c>
      <c r="K249" s="19">
        <v>14825</v>
      </c>
      <c r="L249" s="20">
        <v>2005377.75</v>
      </c>
      <c r="M249" s="21" t="s">
        <v>611</v>
      </c>
      <c r="N249" s="21" t="s">
        <v>612</v>
      </c>
      <c r="O249" s="22"/>
    </row>
    <row r="250" ht="16.5" spans="1:15">
      <c r="A250" s="38">
        <v>245</v>
      </c>
      <c r="B250" s="39" t="s">
        <v>890</v>
      </c>
      <c r="C250" s="8" t="s">
        <v>620</v>
      </c>
      <c r="D250" s="40" t="s">
        <v>885</v>
      </c>
      <c r="E250" s="36" t="s">
        <v>886</v>
      </c>
      <c r="F250" s="8">
        <v>3</v>
      </c>
      <c r="G250" s="42">
        <v>135.27</v>
      </c>
      <c r="H250" s="42">
        <v>107.04</v>
      </c>
      <c r="I250" s="8">
        <v>28.23</v>
      </c>
      <c r="J250" s="19">
        <v>18709.5697869955</v>
      </c>
      <c r="K250" s="19">
        <v>14805</v>
      </c>
      <c r="L250" s="20">
        <v>2002672.35</v>
      </c>
      <c r="M250" s="21" t="s">
        <v>611</v>
      </c>
      <c r="N250" s="21" t="s">
        <v>612</v>
      </c>
      <c r="O250" s="22"/>
    </row>
    <row r="251" ht="16.5" spans="1:15">
      <c r="A251" s="38">
        <v>246</v>
      </c>
      <c r="B251" s="39" t="s">
        <v>891</v>
      </c>
      <c r="C251" s="8" t="s">
        <v>622</v>
      </c>
      <c r="D251" s="40" t="s">
        <v>885</v>
      </c>
      <c r="E251" s="36" t="s">
        <v>886</v>
      </c>
      <c r="F251" s="8">
        <v>3</v>
      </c>
      <c r="G251" s="42">
        <v>135.27</v>
      </c>
      <c r="H251" s="42">
        <v>107.04</v>
      </c>
      <c r="I251" s="8">
        <v>28.23</v>
      </c>
      <c r="J251" s="19">
        <v>18684.2951233184</v>
      </c>
      <c r="K251" s="19">
        <v>14785</v>
      </c>
      <c r="L251" s="20">
        <v>1999966.95</v>
      </c>
      <c r="M251" s="21" t="s">
        <v>611</v>
      </c>
      <c r="N251" s="21" t="s">
        <v>612</v>
      </c>
      <c r="O251" s="22"/>
    </row>
    <row r="252" ht="16.5" spans="1:15">
      <c r="A252" s="38">
        <v>247</v>
      </c>
      <c r="B252" s="39" t="s">
        <v>892</v>
      </c>
      <c r="C252" s="8" t="s">
        <v>624</v>
      </c>
      <c r="D252" s="40" t="s">
        <v>885</v>
      </c>
      <c r="E252" s="36" t="s">
        <v>886</v>
      </c>
      <c r="F252" s="8">
        <v>3</v>
      </c>
      <c r="G252" s="42">
        <v>135.27</v>
      </c>
      <c r="H252" s="42">
        <v>107.04</v>
      </c>
      <c r="I252" s="8">
        <v>28.23</v>
      </c>
      <c r="J252" s="19">
        <v>18659.0204596413</v>
      </c>
      <c r="K252" s="19">
        <v>14765</v>
      </c>
      <c r="L252" s="20">
        <v>1997261.55</v>
      </c>
      <c r="M252" s="21" t="s">
        <v>611</v>
      </c>
      <c r="N252" s="21" t="s">
        <v>612</v>
      </c>
      <c r="O252" s="22"/>
    </row>
    <row r="253" ht="16.5" spans="1:15">
      <c r="A253" s="38">
        <v>248</v>
      </c>
      <c r="B253" s="39" t="s">
        <v>893</v>
      </c>
      <c r="C253" s="8" t="s">
        <v>626</v>
      </c>
      <c r="D253" s="40" t="s">
        <v>885</v>
      </c>
      <c r="E253" s="36" t="s">
        <v>886</v>
      </c>
      <c r="F253" s="8">
        <v>3</v>
      </c>
      <c r="G253" s="42">
        <v>135.27</v>
      </c>
      <c r="H253" s="42">
        <v>107.04</v>
      </c>
      <c r="I253" s="8">
        <v>28.23</v>
      </c>
      <c r="J253" s="19">
        <v>18633.7457959641</v>
      </c>
      <c r="K253" s="19">
        <v>14745</v>
      </c>
      <c r="L253" s="20">
        <v>1994556.15</v>
      </c>
      <c r="M253" s="21" t="s">
        <v>611</v>
      </c>
      <c r="N253" s="21" t="s">
        <v>612</v>
      </c>
      <c r="O253" s="22"/>
    </row>
    <row r="254" ht="16.5" spans="1:15">
      <c r="A254" s="38">
        <v>249</v>
      </c>
      <c r="B254" s="39" t="s">
        <v>894</v>
      </c>
      <c r="C254" s="8" t="s">
        <v>628</v>
      </c>
      <c r="D254" s="40" t="s">
        <v>885</v>
      </c>
      <c r="E254" s="36" t="s">
        <v>886</v>
      </c>
      <c r="F254" s="8">
        <v>3</v>
      </c>
      <c r="G254" s="42">
        <v>135.27</v>
      </c>
      <c r="H254" s="42">
        <v>107.04</v>
      </c>
      <c r="I254" s="8">
        <v>28.23</v>
      </c>
      <c r="J254" s="19">
        <v>18608.471132287</v>
      </c>
      <c r="K254" s="19">
        <v>14725</v>
      </c>
      <c r="L254" s="20">
        <v>1991850.75</v>
      </c>
      <c r="M254" s="21" t="s">
        <v>611</v>
      </c>
      <c r="N254" s="21" t="s">
        <v>612</v>
      </c>
      <c r="O254" s="22"/>
    </row>
    <row r="255" ht="16.5" spans="1:15">
      <c r="A255" s="38">
        <v>250</v>
      </c>
      <c r="B255" s="39" t="s">
        <v>895</v>
      </c>
      <c r="C255" s="8" t="s">
        <v>630</v>
      </c>
      <c r="D255" s="40" t="s">
        <v>885</v>
      </c>
      <c r="E255" s="36" t="s">
        <v>886</v>
      </c>
      <c r="F255" s="8">
        <v>3</v>
      </c>
      <c r="G255" s="42">
        <v>135.27</v>
      </c>
      <c r="H255" s="42">
        <v>107.04</v>
      </c>
      <c r="I255" s="8">
        <v>28.23</v>
      </c>
      <c r="J255" s="19">
        <v>18431.5484865471</v>
      </c>
      <c r="K255" s="19">
        <v>14585</v>
      </c>
      <c r="L255" s="20">
        <v>1972912.95</v>
      </c>
      <c r="M255" s="21" t="s">
        <v>611</v>
      </c>
      <c r="N255" s="21" t="s">
        <v>612</v>
      </c>
      <c r="O255" s="22"/>
    </row>
    <row r="256" ht="16.5" spans="1:15">
      <c r="A256" s="38">
        <v>251</v>
      </c>
      <c r="B256" s="39" t="s">
        <v>896</v>
      </c>
      <c r="C256" s="8" t="s">
        <v>632</v>
      </c>
      <c r="D256" s="40" t="s">
        <v>885</v>
      </c>
      <c r="E256" s="36" t="s">
        <v>886</v>
      </c>
      <c r="F256" s="8">
        <v>3</v>
      </c>
      <c r="G256" s="42">
        <v>135.27</v>
      </c>
      <c r="H256" s="42">
        <v>107.04</v>
      </c>
      <c r="I256" s="8">
        <v>28.23</v>
      </c>
      <c r="J256" s="19">
        <v>18557.9218049327</v>
      </c>
      <c r="K256" s="19">
        <v>14685</v>
      </c>
      <c r="L256" s="20">
        <v>1986439.95</v>
      </c>
      <c r="M256" s="21" t="s">
        <v>611</v>
      </c>
      <c r="N256" s="21" t="s">
        <v>612</v>
      </c>
      <c r="O256" s="22"/>
    </row>
    <row r="257" ht="16.5" spans="1:15">
      <c r="A257" s="38">
        <v>252</v>
      </c>
      <c r="B257" s="39" t="s">
        <v>897</v>
      </c>
      <c r="C257" s="8" t="s">
        <v>634</v>
      </c>
      <c r="D257" s="40" t="s">
        <v>885</v>
      </c>
      <c r="E257" s="36" t="s">
        <v>886</v>
      </c>
      <c r="F257" s="8">
        <v>3</v>
      </c>
      <c r="G257" s="42">
        <v>135.27</v>
      </c>
      <c r="H257" s="42">
        <v>107.04</v>
      </c>
      <c r="I257" s="8">
        <v>28.23</v>
      </c>
      <c r="J257" s="19">
        <v>18532.6471412556</v>
      </c>
      <c r="K257" s="19">
        <v>14665</v>
      </c>
      <c r="L257" s="20">
        <v>1983734.55</v>
      </c>
      <c r="M257" s="21" t="s">
        <v>611</v>
      </c>
      <c r="N257" s="21" t="s">
        <v>612</v>
      </c>
      <c r="O257" s="22"/>
    </row>
    <row r="258" ht="16.5" spans="1:15">
      <c r="A258" s="38">
        <v>253</v>
      </c>
      <c r="B258" s="39" t="s">
        <v>898</v>
      </c>
      <c r="C258" s="8" t="s">
        <v>636</v>
      </c>
      <c r="D258" s="40" t="s">
        <v>885</v>
      </c>
      <c r="E258" s="36" t="s">
        <v>886</v>
      </c>
      <c r="F258" s="8">
        <v>3</v>
      </c>
      <c r="G258" s="42">
        <v>135.27</v>
      </c>
      <c r="H258" s="42">
        <v>107.04</v>
      </c>
      <c r="I258" s="8">
        <v>28.23</v>
      </c>
      <c r="J258" s="19">
        <v>18507.3724775785</v>
      </c>
      <c r="K258" s="19">
        <v>14645</v>
      </c>
      <c r="L258" s="20">
        <v>1981029.15</v>
      </c>
      <c r="M258" s="21" t="s">
        <v>611</v>
      </c>
      <c r="N258" s="21" t="s">
        <v>612</v>
      </c>
      <c r="O258" s="22"/>
    </row>
    <row r="259" ht="16.5" spans="1:15">
      <c r="A259" s="38">
        <v>254</v>
      </c>
      <c r="B259" s="39" t="s">
        <v>899</v>
      </c>
      <c r="C259" s="8" t="s">
        <v>638</v>
      </c>
      <c r="D259" s="40" t="s">
        <v>885</v>
      </c>
      <c r="E259" s="36" t="s">
        <v>886</v>
      </c>
      <c r="F259" s="8">
        <v>3</v>
      </c>
      <c r="G259" s="42">
        <v>135.27</v>
      </c>
      <c r="H259" s="42">
        <v>107.04</v>
      </c>
      <c r="I259" s="8">
        <v>28.23</v>
      </c>
      <c r="J259" s="19">
        <v>18482.0978139013</v>
      </c>
      <c r="K259" s="19">
        <v>14625</v>
      </c>
      <c r="L259" s="20">
        <v>1978323.75</v>
      </c>
      <c r="M259" s="21" t="s">
        <v>611</v>
      </c>
      <c r="N259" s="21" t="s">
        <v>612</v>
      </c>
      <c r="O259" s="22"/>
    </row>
    <row r="260" ht="16.5" spans="1:15">
      <c r="A260" s="38">
        <v>255</v>
      </c>
      <c r="B260" s="39" t="s">
        <v>900</v>
      </c>
      <c r="C260" s="8" t="s">
        <v>640</v>
      </c>
      <c r="D260" s="40" t="s">
        <v>885</v>
      </c>
      <c r="E260" s="36" t="s">
        <v>886</v>
      </c>
      <c r="F260" s="8">
        <v>3</v>
      </c>
      <c r="G260" s="42">
        <v>135.27</v>
      </c>
      <c r="H260" s="42">
        <v>107.04</v>
      </c>
      <c r="I260" s="8">
        <v>28.23</v>
      </c>
      <c r="J260" s="19">
        <v>18456.8231502242</v>
      </c>
      <c r="K260" s="19">
        <v>14605</v>
      </c>
      <c r="L260" s="20">
        <v>1975618.35</v>
      </c>
      <c r="M260" s="21" t="s">
        <v>611</v>
      </c>
      <c r="N260" s="21" t="s">
        <v>612</v>
      </c>
      <c r="O260" s="22"/>
    </row>
    <row r="261" ht="16.5" spans="1:15">
      <c r="A261" s="38">
        <v>256</v>
      </c>
      <c r="B261" s="39" t="s">
        <v>901</v>
      </c>
      <c r="C261" s="8" t="s">
        <v>642</v>
      </c>
      <c r="D261" s="40" t="s">
        <v>885</v>
      </c>
      <c r="E261" s="36" t="s">
        <v>886</v>
      </c>
      <c r="F261" s="8">
        <v>3</v>
      </c>
      <c r="G261" s="42">
        <v>135.27</v>
      </c>
      <c r="H261" s="42">
        <v>107.04</v>
      </c>
      <c r="I261" s="8">
        <v>28.23</v>
      </c>
      <c r="J261" s="19">
        <v>18216.7138452915</v>
      </c>
      <c r="K261" s="19">
        <v>14415</v>
      </c>
      <c r="L261" s="20">
        <v>1949917.05</v>
      </c>
      <c r="M261" s="21" t="s">
        <v>611</v>
      </c>
      <c r="N261" s="21" t="s">
        <v>612</v>
      </c>
      <c r="O261" s="22"/>
    </row>
    <row r="262" ht="16.5" spans="1:15">
      <c r="A262" s="38">
        <v>257</v>
      </c>
      <c r="B262" s="39" t="s">
        <v>902</v>
      </c>
      <c r="C262" s="8" t="s">
        <v>644</v>
      </c>
      <c r="D262" s="40" t="s">
        <v>885</v>
      </c>
      <c r="E262" s="36" t="s">
        <v>886</v>
      </c>
      <c r="F262" s="8">
        <v>3</v>
      </c>
      <c r="G262" s="42">
        <v>135.27</v>
      </c>
      <c r="H262" s="42">
        <v>107.04</v>
      </c>
      <c r="I262" s="8">
        <v>28.23</v>
      </c>
      <c r="J262" s="19">
        <v>18406.27382287</v>
      </c>
      <c r="K262" s="19">
        <v>14565</v>
      </c>
      <c r="L262" s="20">
        <v>1970207.55</v>
      </c>
      <c r="M262" s="21" t="s">
        <v>611</v>
      </c>
      <c r="N262" s="21" t="s">
        <v>612</v>
      </c>
      <c r="O262" s="22"/>
    </row>
    <row r="263" ht="16.5" spans="1:15">
      <c r="A263" s="38">
        <v>258</v>
      </c>
      <c r="B263" s="39" t="s">
        <v>903</v>
      </c>
      <c r="C263" s="8" t="s">
        <v>646</v>
      </c>
      <c r="D263" s="40" t="s">
        <v>885</v>
      </c>
      <c r="E263" s="36" t="s">
        <v>886</v>
      </c>
      <c r="F263" s="8">
        <v>3</v>
      </c>
      <c r="G263" s="42">
        <v>135.27</v>
      </c>
      <c r="H263" s="42">
        <v>107.04</v>
      </c>
      <c r="I263" s="8">
        <v>28.23</v>
      </c>
      <c r="J263" s="19">
        <v>18380.9991591928</v>
      </c>
      <c r="K263" s="19">
        <v>14545</v>
      </c>
      <c r="L263" s="20">
        <v>1967502.15</v>
      </c>
      <c r="M263" s="21" t="s">
        <v>611</v>
      </c>
      <c r="N263" s="21" t="s">
        <v>612</v>
      </c>
      <c r="O263" s="22"/>
    </row>
    <row r="264" ht="16.5" spans="1:15">
      <c r="A264" s="38">
        <v>259</v>
      </c>
      <c r="B264" s="39" t="s">
        <v>904</v>
      </c>
      <c r="C264" s="8" t="s">
        <v>648</v>
      </c>
      <c r="D264" s="40" t="s">
        <v>885</v>
      </c>
      <c r="E264" s="36" t="s">
        <v>886</v>
      </c>
      <c r="F264" s="8">
        <v>3</v>
      </c>
      <c r="G264" s="42">
        <v>135.27</v>
      </c>
      <c r="H264" s="42">
        <v>107.04</v>
      </c>
      <c r="I264" s="8">
        <v>28.23</v>
      </c>
      <c r="J264" s="19">
        <v>18355.7244955157</v>
      </c>
      <c r="K264" s="19">
        <v>14525</v>
      </c>
      <c r="L264" s="20">
        <v>1964796.75</v>
      </c>
      <c r="M264" s="21" t="s">
        <v>611</v>
      </c>
      <c r="N264" s="21" t="s">
        <v>612</v>
      </c>
      <c r="O264" s="22"/>
    </row>
    <row r="265" ht="16.5" spans="1:15">
      <c r="A265" s="38">
        <v>260</v>
      </c>
      <c r="B265" s="39" t="s">
        <v>905</v>
      </c>
      <c r="C265" s="8" t="s">
        <v>650</v>
      </c>
      <c r="D265" s="40" t="s">
        <v>885</v>
      </c>
      <c r="E265" s="36" t="s">
        <v>886</v>
      </c>
      <c r="F265" s="8">
        <v>3</v>
      </c>
      <c r="G265" s="42">
        <v>135.27</v>
      </c>
      <c r="H265" s="42">
        <v>107.04</v>
      </c>
      <c r="I265" s="8">
        <v>28.23</v>
      </c>
      <c r="J265" s="19">
        <v>18115.615190583</v>
      </c>
      <c r="K265" s="19">
        <v>14335</v>
      </c>
      <c r="L265" s="20">
        <v>1939095.45</v>
      </c>
      <c r="M265" s="21" t="s">
        <v>611</v>
      </c>
      <c r="N265" s="21" t="s">
        <v>612</v>
      </c>
      <c r="O265" s="22"/>
    </row>
    <row r="266" ht="16.5" spans="1:15">
      <c r="A266" s="38">
        <v>261</v>
      </c>
      <c r="B266" s="39" t="s">
        <v>906</v>
      </c>
      <c r="C266" s="8" t="s">
        <v>652</v>
      </c>
      <c r="D266" s="40" t="s">
        <v>885</v>
      </c>
      <c r="E266" s="36" t="s">
        <v>886</v>
      </c>
      <c r="F266" s="8">
        <v>3</v>
      </c>
      <c r="G266" s="42">
        <v>135.27</v>
      </c>
      <c r="H266" s="42">
        <v>107.04</v>
      </c>
      <c r="I266" s="8">
        <v>28.23</v>
      </c>
      <c r="J266" s="19">
        <v>18305.1751681614</v>
      </c>
      <c r="K266" s="19">
        <v>14485</v>
      </c>
      <c r="L266" s="20">
        <v>1959385.95</v>
      </c>
      <c r="M266" s="21" t="s">
        <v>611</v>
      </c>
      <c r="N266" s="21" t="s">
        <v>612</v>
      </c>
      <c r="O266" s="22"/>
    </row>
    <row r="267" ht="16.5" spans="1:15">
      <c r="A267" s="38">
        <v>262</v>
      </c>
      <c r="B267" s="39" t="s">
        <v>907</v>
      </c>
      <c r="C267" s="8" t="s">
        <v>654</v>
      </c>
      <c r="D267" s="40" t="s">
        <v>885</v>
      </c>
      <c r="E267" s="36" t="s">
        <v>886</v>
      </c>
      <c r="F267" s="8">
        <v>3</v>
      </c>
      <c r="G267" s="42">
        <v>135.27</v>
      </c>
      <c r="H267" s="42">
        <v>107.04</v>
      </c>
      <c r="I267" s="8">
        <v>28.23</v>
      </c>
      <c r="J267" s="19">
        <v>18279.9005044843</v>
      </c>
      <c r="K267" s="19">
        <v>14465</v>
      </c>
      <c r="L267" s="20">
        <v>1956680.55</v>
      </c>
      <c r="M267" s="21" t="s">
        <v>611</v>
      </c>
      <c r="N267" s="21" t="s">
        <v>612</v>
      </c>
      <c r="O267" s="22"/>
    </row>
    <row r="268" ht="16.5" spans="1:15">
      <c r="A268" s="38">
        <v>263</v>
      </c>
      <c r="B268" s="39" t="s">
        <v>908</v>
      </c>
      <c r="C268" s="8" t="s">
        <v>656</v>
      </c>
      <c r="D268" s="40" t="s">
        <v>885</v>
      </c>
      <c r="E268" s="36" t="s">
        <v>886</v>
      </c>
      <c r="F268" s="8">
        <v>3</v>
      </c>
      <c r="G268" s="42">
        <v>135.27</v>
      </c>
      <c r="H268" s="42">
        <v>107.04</v>
      </c>
      <c r="I268" s="8">
        <v>28.23</v>
      </c>
      <c r="J268" s="19">
        <v>18254.6258408072</v>
      </c>
      <c r="K268" s="19">
        <v>14445</v>
      </c>
      <c r="L268" s="20">
        <v>1953975.15</v>
      </c>
      <c r="M268" s="21" t="s">
        <v>611</v>
      </c>
      <c r="N268" s="21" t="s">
        <v>612</v>
      </c>
      <c r="O268" s="22"/>
    </row>
    <row r="269" ht="16.5" spans="1:15">
      <c r="A269" s="38">
        <v>264</v>
      </c>
      <c r="B269" s="39" t="s">
        <v>909</v>
      </c>
      <c r="C269" s="8" t="s">
        <v>658</v>
      </c>
      <c r="D269" s="40" t="s">
        <v>885</v>
      </c>
      <c r="E269" s="36" t="s">
        <v>886</v>
      </c>
      <c r="F269" s="8">
        <v>3</v>
      </c>
      <c r="G269" s="42">
        <v>135.27</v>
      </c>
      <c r="H269" s="42">
        <v>107.04</v>
      </c>
      <c r="I269" s="8">
        <v>28.23</v>
      </c>
      <c r="J269" s="19">
        <v>18229.35117713</v>
      </c>
      <c r="K269" s="19">
        <v>14425</v>
      </c>
      <c r="L269" s="20">
        <v>1951269.75</v>
      </c>
      <c r="M269" s="21" t="s">
        <v>611</v>
      </c>
      <c r="N269" s="21" t="s">
        <v>612</v>
      </c>
      <c r="O269" s="22"/>
    </row>
    <row r="270" ht="16.5" spans="1:15">
      <c r="A270" s="38">
        <v>265</v>
      </c>
      <c r="B270" s="39" t="s">
        <v>910</v>
      </c>
      <c r="C270" s="8" t="s">
        <v>660</v>
      </c>
      <c r="D270" s="40" t="s">
        <v>885</v>
      </c>
      <c r="E270" s="36" t="s">
        <v>886</v>
      </c>
      <c r="F270" s="8">
        <v>3</v>
      </c>
      <c r="G270" s="42">
        <v>135.27</v>
      </c>
      <c r="H270" s="42">
        <v>107.04</v>
      </c>
      <c r="I270" s="8">
        <v>28.23</v>
      </c>
      <c r="J270" s="19">
        <v>18204.0765134529</v>
      </c>
      <c r="K270" s="19">
        <v>14405</v>
      </c>
      <c r="L270" s="20">
        <v>1948564.35</v>
      </c>
      <c r="M270" s="21" t="s">
        <v>611</v>
      </c>
      <c r="N270" s="21" t="s">
        <v>612</v>
      </c>
      <c r="O270" s="22"/>
    </row>
    <row r="271" ht="16.5" spans="1:15">
      <c r="A271" s="38">
        <v>266</v>
      </c>
      <c r="B271" s="39" t="s">
        <v>911</v>
      </c>
      <c r="C271" s="8" t="s">
        <v>662</v>
      </c>
      <c r="D271" s="40" t="s">
        <v>885</v>
      </c>
      <c r="E271" s="36" t="s">
        <v>886</v>
      </c>
      <c r="F271" s="8">
        <v>3</v>
      </c>
      <c r="G271" s="42">
        <v>135.27</v>
      </c>
      <c r="H271" s="42">
        <v>107.04</v>
      </c>
      <c r="I271" s="8">
        <v>28.23</v>
      </c>
      <c r="J271" s="19">
        <v>18178.8018497758</v>
      </c>
      <c r="K271" s="19">
        <v>14385</v>
      </c>
      <c r="L271" s="20">
        <v>1945858.95</v>
      </c>
      <c r="M271" s="21" t="s">
        <v>611</v>
      </c>
      <c r="N271" s="21" t="s">
        <v>612</v>
      </c>
      <c r="O271" s="22"/>
    </row>
    <row r="272" ht="16.5" spans="1:15">
      <c r="A272" s="38">
        <v>267</v>
      </c>
      <c r="B272" s="39" t="s">
        <v>912</v>
      </c>
      <c r="C272" s="8" t="s">
        <v>664</v>
      </c>
      <c r="D272" s="40" t="s">
        <v>885</v>
      </c>
      <c r="E272" s="36" t="s">
        <v>886</v>
      </c>
      <c r="F272" s="8">
        <v>3</v>
      </c>
      <c r="G272" s="42">
        <v>135.27</v>
      </c>
      <c r="H272" s="42">
        <v>107.04</v>
      </c>
      <c r="I272" s="8">
        <v>28.23</v>
      </c>
      <c r="J272" s="19">
        <v>18153.5271860987</v>
      </c>
      <c r="K272" s="19">
        <v>14365</v>
      </c>
      <c r="L272" s="20">
        <v>1943153.55</v>
      </c>
      <c r="M272" s="21" t="s">
        <v>611</v>
      </c>
      <c r="N272" s="21" t="s">
        <v>612</v>
      </c>
      <c r="O272" s="22"/>
    </row>
    <row r="273" ht="16.5" spans="1:15">
      <c r="A273" s="38">
        <v>268</v>
      </c>
      <c r="B273" s="39" t="s">
        <v>913</v>
      </c>
      <c r="C273" s="8" t="s">
        <v>666</v>
      </c>
      <c r="D273" s="40" t="s">
        <v>885</v>
      </c>
      <c r="E273" s="36" t="s">
        <v>886</v>
      </c>
      <c r="F273" s="8">
        <v>3</v>
      </c>
      <c r="G273" s="42">
        <v>135.27</v>
      </c>
      <c r="H273" s="42">
        <v>107.04</v>
      </c>
      <c r="I273" s="8">
        <v>28.23</v>
      </c>
      <c r="J273" s="19">
        <v>18128.2525224215</v>
      </c>
      <c r="K273" s="19">
        <v>14345</v>
      </c>
      <c r="L273" s="20">
        <v>1940448.15</v>
      </c>
      <c r="M273" s="21" t="s">
        <v>611</v>
      </c>
      <c r="N273" s="21" t="s">
        <v>612</v>
      </c>
      <c r="O273" s="22"/>
    </row>
    <row r="274" ht="16.5" spans="1:15">
      <c r="A274" s="38">
        <v>269</v>
      </c>
      <c r="B274" s="39" t="s">
        <v>914</v>
      </c>
      <c r="C274" s="8" t="s">
        <v>668</v>
      </c>
      <c r="D274" s="40" t="s">
        <v>885</v>
      </c>
      <c r="E274" s="36" t="s">
        <v>886</v>
      </c>
      <c r="F274" s="8">
        <v>3</v>
      </c>
      <c r="G274" s="42">
        <v>135.27</v>
      </c>
      <c r="H274" s="42">
        <v>107.04</v>
      </c>
      <c r="I274" s="8">
        <v>28.23</v>
      </c>
      <c r="J274" s="19">
        <v>18102.9778587444</v>
      </c>
      <c r="K274" s="19">
        <v>14325</v>
      </c>
      <c r="L274" s="20">
        <v>1937742.75</v>
      </c>
      <c r="M274" s="21" t="s">
        <v>611</v>
      </c>
      <c r="N274" s="21" t="s">
        <v>612</v>
      </c>
      <c r="O274" s="22"/>
    </row>
    <row r="275" ht="16.5" spans="1:15">
      <c r="A275" s="38">
        <v>270</v>
      </c>
      <c r="B275" s="39" t="s">
        <v>915</v>
      </c>
      <c r="C275" s="8" t="s">
        <v>670</v>
      </c>
      <c r="D275" s="40" t="s">
        <v>885</v>
      </c>
      <c r="E275" s="36" t="s">
        <v>886</v>
      </c>
      <c r="F275" s="8">
        <v>3</v>
      </c>
      <c r="G275" s="42">
        <v>135.27</v>
      </c>
      <c r="H275" s="42">
        <v>107.04</v>
      </c>
      <c r="I275" s="8">
        <v>28.23</v>
      </c>
      <c r="J275" s="19">
        <v>17862.8685538117</v>
      </c>
      <c r="K275" s="19">
        <v>14135</v>
      </c>
      <c r="L275" s="20">
        <v>1912041.45</v>
      </c>
      <c r="M275" s="21" t="s">
        <v>611</v>
      </c>
      <c r="N275" s="21" t="s">
        <v>612</v>
      </c>
      <c r="O275" s="22"/>
    </row>
    <row r="276" spans="1:15">
      <c r="A276" s="27" t="s">
        <v>916</v>
      </c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32"/>
    </row>
    <row r="277" ht="16.5" spans="1:15">
      <c r="A277" s="34">
        <v>1</v>
      </c>
      <c r="B277" s="8" t="s">
        <v>917</v>
      </c>
      <c r="C277" s="8" t="s">
        <v>608</v>
      </c>
      <c r="D277" s="43" t="s">
        <v>885</v>
      </c>
      <c r="E277" s="36" t="s">
        <v>918</v>
      </c>
      <c r="F277" s="8">
        <v>3</v>
      </c>
      <c r="G277" s="37">
        <v>128.81</v>
      </c>
      <c r="H277" s="37">
        <v>102.91</v>
      </c>
      <c r="I277" s="8">
        <v>25.9</v>
      </c>
      <c r="J277" s="19">
        <v>17601.0710329414</v>
      </c>
      <c r="K277" s="19">
        <v>14062</v>
      </c>
      <c r="L277" s="20">
        <v>1811326.22</v>
      </c>
      <c r="M277" s="21" t="s">
        <v>611</v>
      </c>
      <c r="N277" s="21" t="s">
        <v>612</v>
      </c>
      <c r="O277" s="8"/>
    </row>
    <row r="278" ht="16.5" spans="1:15">
      <c r="A278" s="34">
        <v>2</v>
      </c>
      <c r="B278" s="8" t="s">
        <v>919</v>
      </c>
      <c r="C278" s="8" t="s">
        <v>614</v>
      </c>
      <c r="D278" s="43" t="s">
        <v>885</v>
      </c>
      <c r="E278" s="36" t="s">
        <v>918</v>
      </c>
      <c r="F278" s="8">
        <v>3</v>
      </c>
      <c r="G278" s="37">
        <v>128.81</v>
      </c>
      <c r="H278" s="37">
        <v>102.91</v>
      </c>
      <c r="I278" s="8">
        <v>25.9</v>
      </c>
      <c r="J278" s="23">
        <v>0</v>
      </c>
      <c r="K278" s="23">
        <v>0</v>
      </c>
      <c r="L278" s="24">
        <v>0</v>
      </c>
      <c r="M278" s="21"/>
      <c r="N278" s="21" t="s">
        <v>920</v>
      </c>
      <c r="O278" s="8"/>
    </row>
    <row r="279" ht="16.5" spans="1:15">
      <c r="A279" s="34">
        <v>3</v>
      </c>
      <c r="B279" s="8" t="s">
        <v>921</v>
      </c>
      <c r="C279" s="8" t="s">
        <v>616</v>
      </c>
      <c r="D279" s="43" t="s">
        <v>885</v>
      </c>
      <c r="E279" s="36" t="s">
        <v>918</v>
      </c>
      <c r="F279" s="8">
        <v>3</v>
      </c>
      <c r="G279" s="37">
        <v>128.81</v>
      </c>
      <c r="H279" s="37">
        <v>102.91</v>
      </c>
      <c r="I279" s="8">
        <v>25.9</v>
      </c>
      <c r="J279" s="23">
        <v>0</v>
      </c>
      <c r="K279" s="23">
        <v>0</v>
      </c>
      <c r="L279" s="24">
        <v>0</v>
      </c>
      <c r="M279" s="21"/>
      <c r="N279" s="21" t="s">
        <v>920</v>
      </c>
      <c r="O279" s="8"/>
    </row>
    <row r="280" ht="16.5" spans="1:15">
      <c r="A280" s="34">
        <v>4</v>
      </c>
      <c r="B280" s="8" t="s">
        <v>922</v>
      </c>
      <c r="C280" s="8" t="s">
        <v>618</v>
      </c>
      <c r="D280" s="43" t="s">
        <v>885</v>
      </c>
      <c r="E280" s="36" t="s">
        <v>918</v>
      </c>
      <c r="F280" s="8">
        <v>3</v>
      </c>
      <c r="G280" s="37">
        <v>128.81</v>
      </c>
      <c r="H280" s="37">
        <v>102.91</v>
      </c>
      <c r="I280" s="8">
        <v>25.9</v>
      </c>
      <c r="J280" s="23">
        <v>0</v>
      </c>
      <c r="K280" s="23">
        <v>0</v>
      </c>
      <c r="L280" s="24">
        <v>0</v>
      </c>
      <c r="M280" s="21"/>
      <c r="N280" s="21" t="s">
        <v>920</v>
      </c>
      <c r="O280" s="8"/>
    </row>
    <row r="281" ht="16.5" spans="1:15">
      <c r="A281" s="34">
        <v>5</v>
      </c>
      <c r="B281" s="8" t="s">
        <v>923</v>
      </c>
      <c r="C281" s="8" t="s">
        <v>620</v>
      </c>
      <c r="D281" s="43" t="s">
        <v>885</v>
      </c>
      <c r="E281" s="36" t="s">
        <v>918</v>
      </c>
      <c r="F281" s="8">
        <v>3</v>
      </c>
      <c r="G281" s="37">
        <v>128.81</v>
      </c>
      <c r="H281" s="37">
        <v>102.91</v>
      </c>
      <c r="I281" s="8">
        <v>25.9</v>
      </c>
      <c r="J281" s="23">
        <v>0</v>
      </c>
      <c r="K281" s="23">
        <v>0</v>
      </c>
      <c r="L281" s="24">
        <v>0</v>
      </c>
      <c r="M281" s="21"/>
      <c r="N281" s="21" t="s">
        <v>920</v>
      </c>
      <c r="O281" s="8"/>
    </row>
    <row r="282" ht="16.5" spans="1:15">
      <c r="A282" s="34">
        <v>6</v>
      </c>
      <c r="B282" s="8" t="s">
        <v>924</v>
      </c>
      <c r="C282" s="8" t="s">
        <v>622</v>
      </c>
      <c r="D282" s="43" t="s">
        <v>885</v>
      </c>
      <c r="E282" s="36" t="s">
        <v>918</v>
      </c>
      <c r="F282" s="8">
        <v>3</v>
      </c>
      <c r="G282" s="37">
        <v>128.81</v>
      </c>
      <c r="H282" s="37">
        <v>102.91</v>
      </c>
      <c r="I282" s="8">
        <v>25.9</v>
      </c>
      <c r="J282" s="23">
        <v>0</v>
      </c>
      <c r="K282" s="23">
        <v>0</v>
      </c>
      <c r="L282" s="24">
        <v>0</v>
      </c>
      <c r="M282" s="21"/>
      <c r="N282" s="21" t="s">
        <v>920</v>
      </c>
      <c r="O282" s="8"/>
    </row>
    <row r="283" ht="16.5" spans="1:15">
      <c r="A283" s="34">
        <v>7</v>
      </c>
      <c r="B283" s="8" t="s">
        <v>925</v>
      </c>
      <c r="C283" s="8" t="s">
        <v>624</v>
      </c>
      <c r="D283" s="43" t="s">
        <v>885</v>
      </c>
      <c r="E283" s="36" t="s">
        <v>918</v>
      </c>
      <c r="F283" s="8">
        <v>3</v>
      </c>
      <c r="G283" s="37">
        <v>128.81</v>
      </c>
      <c r="H283" s="37">
        <v>102.91</v>
      </c>
      <c r="I283" s="8">
        <v>25.9</v>
      </c>
      <c r="J283" s="23">
        <v>0</v>
      </c>
      <c r="K283" s="23">
        <v>0</v>
      </c>
      <c r="L283" s="24">
        <v>0</v>
      </c>
      <c r="M283" s="21"/>
      <c r="N283" s="21" t="s">
        <v>920</v>
      </c>
      <c r="O283" s="8"/>
    </row>
    <row r="284" ht="16.5" spans="1:15">
      <c r="A284" s="34">
        <v>8</v>
      </c>
      <c r="B284" s="8" t="s">
        <v>926</v>
      </c>
      <c r="C284" s="8" t="s">
        <v>626</v>
      </c>
      <c r="D284" s="43" t="s">
        <v>885</v>
      </c>
      <c r="E284" s="36" t="s">
        <v>918</v>
      </c>
      <c r="F284" s="8">
        <v>3</v>
      </c>
      <c r="G284" s="37">
        <v>128.81</v>
      </c>
      <c r="H284" s="37">
        <v>102.91</v>
      </c>
      <c r="I284" s="8">
        <v>25.9</v>
      </c>
      <c r="J284" s="23">
        <v>0</v>
      </c>
      <c r="K284" s="23">
        <v>0</v>
      </c>
      <c r="L284" s="24">
        <v>0</v>
      </c>
      <c r="M284" s="21"/>
      <c r="N284" s="21" t="s">
        <v>920</v>
      </c>
      <c r="O284" s="8"/>
    </row>
    <row r="285" ht="16.5" spans="1:15">
      <c r="A285" s="34">
        <v>9</v>
      </c>
      <c r="B285" s="8" t="s">
        <v>927</v>
      </c>
      <c r="C285" s="8" t="s">
        <v>628</v>
      </c>
      <c r="D285" s="43" t="s">
        <v>885</v>
      </c>
      <c r="E285" s="36" t="s">
        <v>918</v>
      </c>
      <c r="F285" s="8">
        <v>3</v>
      </c>
      <c r="G285" s="37">
        <v>128.81</v>
      </c>
      <c r="H285" s="37">
        <v>102.91</v>
      </c>
      <c r="I285" s="8">
        <v>25.9</v>
      </c>
      <c r="J285" s="23">
        <v>0</v>
      </c>
      <c r="K285" s="23">
        <v>0</v>
      </c>
      <c r="L285" s="24">
        <v>0</v>
      </c>
      <c r="M285" s="21"/>
      <c r="N285" s="21" t="s">
        <v>920</v>
      </c>
      <c r="O285" s="8"/>
    </row>
    <row r="286" ht="16.5" spans="1:15">
      <c r="A286" s="34">
        <v>10</v>
      </c>
      <c r="B286" s="8" t="s">
        <v>928</v>
      </c>
      <c r="C286" s="8" t="s">
        <v>630</v>
      </c>
      <c r="D286" s="43" t="s">
        <v>885</v>
      </c>
      <c r="E286" s="36" t="s">
        <v>918</v>
      </c>
      <c r="F286" s="8">
        <v>3</v>
      </c>
      <c r="G286" s="37">
        <v>128.81</v>
      </c>
      <c r="H286" s="37">
        <v>102.91</v>
      </c>
      <c r="I286" s="8">
        <v>25.9</v>
      </c>
      <c r="J286" s="23">
        <v>0</v>
      </c>
      <c r="K286" s="23">
        <v>0</v>
      </c>
      <c r="L286" s="24">
        <v>0</v>
      </c>
      <c r="M286" s="21"/>
      <c r="N286" s="21" t="s">
        <v>920</v>
      </c>
      <c r="O286" s="8"/>
    </row>
    <row r="287" ht="16.5" spans="1:15">
      <c r="A287" s="34">
        <v>11</v>
      </c>
      <c r="B287" s="8" t="s">
        <v>929</v>
      </c>
      <c r="C287" s="8" t="s">
        <v>632</v>
      </c>
      <c r="D287" s="43" t="s">
        <v>885</v>
      </c>
      <c r="E287" s="36" t="s">
        <v>918</v>
      </c>
      <c r="F287" s="8">
        <v>3</v>
      </c>
      <c r="G287" s="37">
        <v>128.81</v>
      </c>
      <c r="H287" s="37">
        <v>102.91</v>
      </c>
      <c r="I287" s="8">
        <v>25.9</v>
      </c>
      <c r="J287" s="23">
        <v>0</v>
      </c>
      <c r="K287" s="23">
        <v>0</v>
      </c>
      <c r="L287" s="24">
        <v>0</v>
      </c>
      <c r="M287" s="21"/>
      <c r="N287" s="21" t="s">
        <v>920</v>
      </c>
      <c r="O287" s="8"/>
    </row>
    <row r="288" ht="16.5" spans="1:15">
      <c r="A288" s="34">
        <v>12</v>
      </c>
      <c r="B288" s="8" t="s">
        <v>930</v>
      </c>
      <c r="C288" s="8" t="s">
        <v>634</v>
      </c>
      <c r="D288" s="43" t="s">
        <v>885</v>
      </c>
      <c r="E288" s="36" t="s">
        <v>918</v>
      </c>
      <c r="F288" s="8">
        <v>3</v>
      </c>
      <c r="G288" s="37">
        <v>128.81</v>
      </c>
      <c r="H288" s="37">
        <v>102.91</v>
      </c>
      <c r="I288" s="8">
        <v>25.9</v>
      </c>
      <c r="J288" s="23">
        <v>0</v>
      </c>
      <c r="K288" s="23">
        <v>0</v>
      </c>
      <c r="L288" s="24">
        <v>0</v>
      </c>
      <c r="M288" s="21"/>
      <c r="N288" s="21" t="s">
        <v>920</v>
      </c>
      <c r="O288" s="8"/>
    </row>
    <row r="289" ht="16.5" spans="1:15">
      <c r="A289" s="34">
        <v>13</v>
      </c>
      <c r="B289" s="8" t="s">
        <v>931</v>
      </c>
      <c r="C289" s="8" t="s">
        <v>636</v>
      </c>
      <c r="D289" s="43" t="s">
        <v>885</v>
      </c>
      <c r="E289" s="36" t="s">
        <v>918</v>
      </c>
      <c r="F289" s="8">
        <v>3</v>
      </c>
      <c r="G289" s="37">
        <v>128.81</v>
      </c>
      <c r="H289" s="37">
        <v>102.91</v>
      </c>
      <c r="I289" s="8">
        <v>25.9</v>
      </c>
      <c r="J289" s="23">
        <v>0</v>
      </c>
      <c r="K289" s="23">
        <v>0</v>
      </c>
      <c r="L289" s="24">
        <v>0</v>
      </c>
      <c r="M289" s="21"/>
      <c r="N289" s="21" t="s">
        <v>920</v>
      </c>
      <c r="O289" s="8"/>
    </row>
    <row r="290" ht="16.5" spans="1:15">
      <c r="A290" s="34">
        <v>14</v>
      </c>
      <c r="B290" s="8" t="s">
        <v>932</v>
      </c>
      <c r="C290" s="8" t="s">
        <v>638</v>
      </c>
      <c r="D290" s="43" t="s">
        <v>885</v>
      </c>
      <c r="E290" s="36" t="s">
        <v>918</v>
      </c>
      <c r="F290" s="8">
        <v>3</v>
      </c>
      <c r="G290" s="37">
        <v>128.81</v>
      </c>
      <c r="H290" s="37">
        <v>102.91</v>
      </c>
      <c r="I290" s="8">
        <v>25.9</v>
      </c>
      <c r="J290" s="23">
        <v>0</v>
      </c>
      <c r="K290" s="23">
        <v>0</v>
      </c>
      <c r="L290" s="24">
        <v>0</v>
      </c>
      <c r="M290" s="21"/>
      <c r="N290" s="21" t="s">
        <v>920</v>
      </c>
      <c r="O290" s="8"/>
    </row>
    <row r="291" ht="16.5" spans="1:15">
      <c r="A291" s="34">
        <v>15</v>
      </c>
      <c r="B291" s="8" t="s">
        <v>933</v>
      </c>
      <c r="C291" s="8" t="s">
        <v>640</v>
      </c>
      <c r="D291" s="43" t="s">
        <v>885</v>
      </c>
      <c r="E291" s="36" t="s">
        <v>918</v>
      </c>
      <c r="F291" s="8">
        <v>3</v>
      </c>
      <c r="G291" s="37">
        <v>128.81</v>
      </c>
      <c r="H291" s="37">
        <v>102.91</v>
      </c>
      <c r="I291" s="8">
        <v>25.9</v>
      </c>
      <c r="J291" s="23">
        <v>0</v>
      </c>
      <c r="K291" s="23">
        <v>0</v>
      </c>
      <c r="L291" s="24">
        <v>0</v>
      </c>
      <c r="M291" s="21"/>
      <c r="N291" s="21" t="s">
        <v>920</v>
      </c>
      <c r="O291" s="8"/>
    </row>
    <row r="292" ht="16.5" spans="1:15">
      <c r="A292" s="34">
        <v>16</v>
      </c>
      <c r="B292" s="8" t="s">
        <v>934</v>
      </c>
      <c r="C292" s="8" t="s">
        <v>642</v>
      </c>
      <c r="D292" s="43" t="s">
        <v>885</v>
      </c>
      <c r="E292" s="36" t="s">
        <v>918</v>
      </c>
      <c r="F292" s="8">
        <v>3</v>
      </c>
      <c r="G292" s="37">
        <v>128.81</v>
      </c>
      <c r="H292" s="37">
        <v>102.91</v>
      </c>
      <c r="I292" s="8">
        <v>25.9</v>
      </c>
      <c r="J292" s="23">
        <v>0</v>
      </c>
      <c r="K292" s="23">
        <v>0</v>
      </c>
      <c r="L292" s="24">
        <v>0</v>
      </c>
      <c r="M292" s="21"/>
      <c r="N292" s="21" t="s">
        <v>920</v>
      </c>
      <c r="O292" s="8"/>
    </row>
    <row r="293" ht="16.5" spans="1:15">
      <c r="A293" s="34">
        <v>17</v>
      </c>
      <c r="B293" s="8" t="s">
        <v>935</v>
      </c>
      <c r="C293" s="8" t="s">
        <v>644</v>
      </c>
      <c r="D293" s="43" t="s">
        <v>885</v>
      </c>
      <c r="E293" s="36" t="s">
        <v>918</v>
      </c>
      <c r="F293" s="8">
        <v>3</v>
      </c>
      <c r="G293" s="37">
        <v>128.81</v>
      </c>
      <c r="H293" s="37">
        <v>102.91</v>
      </c>
      <c r="I293" s="8">
        <v>25.9</v>
      </c>
      <c r="J293" s="23">
        <v>0</v>
      </c>
      <c r="K293" s="23">
        <v>0</v>
      </c>
      <c r="L293" s="24">
        <v>0</v>
      </c>
      <c r="M293" s="21"/>
      <c r="N293" s="21" t="s">
        <v>920</v>
      </c>
      <c r="O293" s="8"/>
    </row>
    <row r="294" ht="16.5" spans="1:15">
      <c r="A294" s="34">
        <v>18</v>
      </c>
      <c r="B294" s="8" t="s">
        <v>936</v>
      </c>
      <c r="C294" s="8" t="s">
        <v>646</v>
      </c>
      <c r="D294" s="43" t="s">
        <v>885</v>
      </c>
      <c r="E294" s="36" t="s">
        <v>918</v>
      </c>
      <c r="F294" s="8">
        <v>3</v>
      </c>
      <c r="G294" s="37">
        <v>128.81</v>
      </c>
      <c r="H294" s="37">
        <v>102.91</v>
      </c>
      <c r="I294" s="8">
        <v>25.9</v>
      </c>
      <c r="J294" s="23">
        <v>0</v>
      </c>
      <c r="K294" s="23">
        <v>0</v>
      </c>
      <c r="L294" s="24">
        <v>0</v>
      </c>
      <c r="M294" s="21"/>
      <c r="N294" s="21" t="s">
        <v>920</v>
      </c>
      <c r="O294" s="22"/>
    </row>
    <row r="295" ht="16.5" spans="1:15">
      <c r="A295" s="34">
        <v>19</v>
      </c>
      <c r="B295" s="8" t="s">
        <v>937</v>
      </c>
      <c r="C295" s="8" t="s">
        <v>648</v>
      </c>
      <c r="D295" s="43" t="s">
        <v>885</v>
      </c>
      <c r="E295" s="36" t="s">
        <v>918</v>
      </c>
      <c r="F295" s="8">
        <v>3</v>
      </c>
      <c r="G295" s="37">
        <v>128.81</v>
      </c>
      <c r="H295" s="37">
        <v>102.91</v>
      </c>
      <c r="I295" s="8">
        <v>25.9</v>
      </c>
      <c r="J295" s="23">
        <v>0</v>
      </c>
      <c r="K295" s="23">
        <v>0</v>
      </c>
      <c r="L295" s="24">
        <v>0</v>
      </c>
      <c r="M295" s="21"/>
      <c r="N295" s="21" t="s">
        <v>920</v>
      </c>
      <c r="O295" s="22"/>
    </row>
    <row r="296" ht="16.5" spans="1:15">
      <c r="A296" s="34">
        <v>20</v>
      </c>
      <c r="B296" s="8" t="s">
        <v>938</v>
      </c>
      <c r="C296" s="8" t="s">
        <v>650</v>
      </c>
      <c r="D296" s="43" t="s">
        <v>885</v>
      </c>
      <c r="E296" s="36" t="s">
        <v>918</v>
      </c>
      <c r="F296" s="8">
        <v>3</v>
      </c>
      <c r="G296" s="37">
        <v>128.81</v>
      </c>
      <c r="H296" s="37">
        <v>102.91</v>
      </c>
      <c r="I296" s="8">
        <v>25.9</v>
      </c>
      <c r="J296" s="23">
        <v>0</v>
      </c>
      <c r="K296" s="23">
        <v>0</v>
      </c>
      <c r="L296" s="24">
        <v>0</v>
      </c>
      <c r="M296" s="21"/>
      <c r="N296" s="21" t="s">
        <v>920</v>
      </c>
      <c r="O296" s="22"/>
    </row>
    <row r="297" ht="16.5" spans="1:15">
      <c r="A297" s="34">
        <v>21</v>
      </c>
      <c r="B297" s="8" t="s">
        <v>939</v>
      </c>
      <c r="C297" s="8" t="s">
        <v>652</v>
      </c>
      <c r="D297" s="43" t="s">
        <v>885</v>
      </c>
      <c r="E297" s="36" t="s">
        <v>918</v>
      </c>
      <c r="F297" s="8">
        <v>3</v>
      </c>
      <c r="G297" s="37">
        <v>128.81</v>
      </c>
      <c r="H297" s="37">
        <v>102.91</v>
      </c>
      <c r="I297" s="8">
        <v>25.9</v>
      </c>
      <c r="J297" s="23">
        <v>0</v>
      </c>
      <c r="K297" s="23">
        <v>0</v>
      </c>
      <c r="L297" s="24">
        <v>0</v>
      </c>
      <c r="M297" s="21"/>
      <c r="N297" s="21" t="s">
        <v>920</v>
      </c>
      <c r="O297" s="22"/>
    </row>
    <row r="298" ht="16.5" spans="1:15">
      <c r="A298" s="34">
        <v>22</v>
      </c>
      <c r="B298" s="8" t="s">
        <v>940</v>
      </c>
      <c r="C298" s="8" t="s">
        <v>654</v>
      </c>
      <c r="D298" s="43" t="s">
        <v>885</v>
      </c>
      <c r="E298" s="36" t="s">
        <v>918</v>
      </c>
      <c r="F298" s="8">
        <v>3</v>
      </c>
      <c r="G298" s="37">
        <v>128.81</v>
      </c>
      <c r="H298" s="37">
        <v>102.91</v>
      </c>
      <c r="I298" s="8">
        <v>25.9</v>
      </c>
      <c r="J298" s="23">
        <v>0</v>
      </c>
      <c r="K298" s="23">
        <v>0</v>
      </c>
      <c r="L298" s="24">
        <v>0</v>
      </c>
      <c r="M298" s="21"/>
      <c r="N298" s="21" t="s">
        <v>920</v>
      </c>
      <c r="O298" s="22"/>
    </row>
    <row r="299" ht="16.5" spans="1:15">
      <c r="A299" s="34">
        <v>23</v>
      </c>
      <c r="B299" s="8" t="s">
        <v>941</v>
      </c>
      <c r="C299" s="8" t="s">
        <v>656</v>
      </c>
      <c r="D299" s="43" t="s">
        <v>885</v>
      </c>
      <c r="E299" s="36" t="s">
        <v>918</v>
      </c>
      <c r="F299" s="8">
        <v>3</v>
      </c>
      <c r="G299" s="37">
        <v>128.81</v>
      </c>
      <c r="H299" s="37">
        <v>102.91</v>
      </c>
      <c r="I299" s="8">
        <v>25.9</v>
      </c>
      <c r="J299" s="23">
        <v>0</v>
      </c>
      <c r="K299" s="23">
        <v>0</v>
      </c>
      <c r="L299" s="24">
        <v>0</v>
      </c>
      <c r="M299" s="21"/>
      <c r="N299" s="21" t="s">
        <v>920</v>
      </c>
      <c r="O299" s="22"/>
    </row>
    <row r="300" ht="16.5" spans="1:15">
      <c r="A300" s="34">
        <v>24</v>
      </c>
      <c r="B300" s="8" t="s">
        <v>942</v>
      </c>
      <c r="C300" s="8" t="s">
        <v>658</v>
      </c>
      <c r="D300" s="43" t="s">
        <v>885</v>
      </c>
      <c r="E300" s="36" t="s">
        <v>918</v>
      </c>
      <c r="F300" s="8">
        <v>3</v>
      </c>
      <c r="G300" s="37">
        <v>128.81</v>
      </c>
      <c r="H300" s="37">
        <v>102.91</v>
      </c>
      <c r="I300" s="8">
        <v>25.9</v>
      </c>
      <c r="J300" s="23">
        <v>0</v>
      </c>
      <c r="K300" s="23">
        <v>0</v>
      </c>
      <c r="L300" s="24">
        <v>0</v>
      </c>
      <c r="M300" s="21"/>
      <c r="N300" s="21" t="s">
        <v>920</v>
      </c>
      <c r="O300" s="22"/>
    </row>
    <row r="301" ht="16.5" spans="1:15">
      <c r="A301" s="34">
        <v>25</v>
      </c>
      <c r="B301" s="8" t="s">
        <v>943</v>
      </c>
      <c r="C301" s="8" t="s">
        <v>660</v>
      </c>
      <c r="D301" s="43" t="s">
        <v>885</v>
      </c>
      <c r="E301" s="36" t="s">
        <v>918</v>
      </c>
      <c r="F301" s="8">
        <v>3</v>
      </c>
      <c r="G301" s="37">
        <v>128.81</v>
      </c>
      <c r="H301" s="37">
        <v>102.91</v>
      </c>
      <c r="I301" s="8">
        <v>25.9</v>
      </c>
      <c r="J301" s="23">
        <v>0</v>
      </c>
      <c r="K301" s="23">
        <v>0</v>
      </c>
      <c r="L301" s="24">
        <v>0</v>
      </c>
      <c r="M301" s="21"/>
      <c r="N301" s="21" t="s">
        <v>920</v>
      </c>
      <c r="O301" s="22"/>
    </row>
    <row r="302" ht="16.5" spans="1:15">
      <c r="A302" s="34">
        <v>26</v>
      </c>
      <c r="B302" s="8" t="s">
        <v>944</v>
      </c>
      <c r="C302" s="8" t="s">
        <v>662</v>
      </c>
      <c r="D302" s="43" t="s">
        <v>885</v>
      </c>
      <c r="E302" s="36" t="s">
        <v>918</v>
      </c>
      <c r="F302" s="8">
        <v>3</v>
      </c>
      <c r="G302" s="37">
        <v>128.81</v>
      </c>
      <c r="H302" s="37">
        <v>102.91</v>
      </c>
      <c r="I302" s="8">
        <v>25.9</v>
      </c>
      <c r="J302" s="23">
        <v>0</v>
      </c>
      <c r="K302" s="23">
        <v>0</v>
      </c>
      <c r="L302" s="24">
        <v>0</v>
      </c>
      <c r="M302" s="21"/>
      <c r="N302" s="21" t="s">
        <v>920</v>
      </c>
      <c r="O302" s="22"/>
    </row>
    <row r="303" ht="16.5" spans="1:15">
      <c r="A303" s="34">
        <v>27</v>
      </c>
      <c r="B303" s="8" t="s">
        <v>945</v>
      </c>
      <c r="C303" s="8" t="s">
        <v>664</v>
      </c>
      <c r="D303" s="43" t="s">
        <v>885</v>
      </c>
      <c r="E303" s="36" t="s">
        <v>918</v>
      </c>
      <c r="F303" s="8">
        <v>3</v>
      </c>
      <c r="G303" s="37">
        <v>128.81</v>
      </c>
      <c r="H303" s="37">
        <v>102.91</v>
      </c>
      <c r="I303" s="8">
        <v>25.9</v>
      </c>
      <c r="J303" s="23">
        <v>0</v>
      </c>
      <c r="K303" s="23">
        <v>0</v>
      </c>
      <c r="L303" s="24">
        <v>0</v>
      </c>
      <c r="M303" s="21"/>
      <c r="N303" s="21" t="s">
        <v>920</v>
      </c>
      <c r="O303" s="22"/>
    </row>
    <row r="304" ht="16.5" spans="1:15">
      <c r="A304" s="34">
        <v>28</v>
      </c>
      <c r="B304" s="8" t="s">
        <v>946</v>
      </c>
      <c r="C304" s="8" t="s">
        <v>666</v>
      </c>
      <c r="D304" s="43" t="s">
        <v>885</v>
      </c>
      <c r="E304" s="36" t="s">
        <v>918</v>
      </c>
      <c r="F304" s="8">
        <v>3</v>
      </c>
      <c r="G304" s="37">
        <v>128.81</v>
      </c>
      <c r="H304" s="37">
        <v>102.91</v>
      </c>
      <c r="I304" s="8">
        <v>25.9</v>
      </c>
      <c r="J304" s="23">
        <v>0</v>
      </c>
      <c r="K304" s="23">
        <v>0</v>
      </c>
      <c r="L304" s="24">
        <v>0</v>
      </c>
      <c r="M304" s="21"/>
      <c r="N304" s="21" t="s">
        <v>920</v>
      </c>
      <c r="O304" s="22"/>
    </row>
    <row r="305" ht="16.5" spans="1:15">
      <c r="A305" s="34">
        <v>29</v>
      </c>
      <c r="B305" s="8" t="s">
        <v>947</v>
      </c>
      <c r="C305" s="8" t="s">
        <v>668</v>
      </c>
      <c r="D305" s="43" t="s">
        <v>885</v>
      </c>
      <c r="E305" s="36" t="s">
        <v>918</v>
      </c>
      <c r="F305" s="8">
        <v>3</v>
      </c>
      <c r="G305" s="37">
        <v>128.81</v>
      </c>
      <c r="H305" s="37">
        <v>102.91</v>
      </c>
      <c r="I305" s="8">
        <v>25.9</v>
      </c>
      <c r="J305" s="23">
        <v>0</v>
      </c>
      <c r="K305" s="23">
        <v>0</v>
      </c>
      <c r="L305" s="24">
        <v>0</v>
      </c>
      <c r="M305" s="21"/>
      <c r="N305" s="21" t="s">
        <v>920</v>
      </c>
      <c r="O305" s="22"/>
    </row>
    <row r="306" ht="16.5" spans="1:15">
      <c r="A306" s="34">
        <v>30</v>
      </c>
      <c r="B306" s="8" t="s">
        <v>948</v>
      </c>
      <c r="C306" s="8" t="s">
        <v>670</v>
      </c>
      <c r="D306" s="43" t="s">
        <v>885</v>
      </c>
      <c r="E306" s="36" t="s">
        <v>918</v>
      </c>
      <c r="F306" s="8">
        <v>3</v>
      </c>
      <c r="G306" s="37">
        <v>128.81</v>
      </c>
      <c r="H306" s="37">
        <v>102.91</v>
      </c>
      <c r="I306" s="8">
        <v>25.9</v>
      </c>
      <c r="J306" s="19">
        <v>17275.6352152366</v>
      </c>
      <c r="K306" s="19">
        <v>13802</v>
      </c>
      <c r="L306" s="20">
        <v>1777835.62</v>
      </c>
      <c r="M306" s="21" t="s">
        <v>611</v>
      </c>
      <c r="N306" s="21" t="s">
        <v>612</v>
      </c>
      <c r="O306" s="22"/>
    </row>
    <row r="307" ht="16.5" spans="1:15">
      <c r="A307" s="34">
        <v>31</v>
      </c>
      <c r="B307" s="8" t="s">
        <v>949</v>
      </c>
      <c r="C307" s="8" t="s">
        <v>608</v>
      </c>
      <c r="D307" s="40" t="s">
        <v>950</v>
      </c>
      <c r="E307" s="44" t="s">
        <v>886</v>
      </c>
      <c r="F307" s="8">
        <v>3</v>
      </c>
      <c r="G307" s="37">
        <v>71.13</v>
      </c>
      <c r="H307" s="37">
        <v>56.83</v>
      </c>
      <c r="I307" s="37">
        <v>14.3</v>
      </c>
      <c r="J307" s="23">
        <v>0</v>
      </c>
      <c r="K307" s="23">
        <v>0</v>
      </c>
      <c r="L307" s="24">
        <v>0</v>
      </c>
      <c r="M307" s="21"/>
      <c r="N307" s="21" t="s">
        <v>920</v>
      </c>
      <c r="O307" s="22"/>
    </row>
    <row r="308" ht="16.5" spans="1:15">
      <c r="A308" s="34">
        <v>32</v>
      </c>
      <c r="B308" s="8" t="s">
        <v>951</v>
      </c>
      <c r="C308" s="8" t="s">
        <v>614</v>
      </c>
      <c r="D308" s="40" t="s">
        <v>950</v>
      </c>
      <c r="E308" s="44" t="s">
        <v>886</v>
      </c>
      <c r="F308" s="8">
        <v>3</v>
      </c>
      <c r="G308" s="37">
        <v>71.13</v>
      </c>
      <c r="H308" s="37">
        <v>56.83</v>
      </c>
      <c r="I308" s="37">
        <v>14.3</v>
      </c>
      <c r="J308" s="23">
        <v>0</v>
      </c>
      <c r="K308" s="23">
        <v>0</v>
      </c>
      <c r="L308" s="24">
        <v>0</v>
      </c>
      <c r="M308" s="21"/>
      <c r="N308" s="21" t="s">
        <v>920</v>
      </c>
      <c r="O308" s="22"/>
    </row>
    <row r="309" ht="16.5" spans="1:15">
      <c r="A309" s="34">
        <v>33</v>
      </c>
      <c r="B309" s="8" t="s">
        <v>952</v>
      </c>
      <c r="C309" s="8" t="s">
        <v>616</v>
      </c>
      <c r="D309" s="40" t="s">
        <v>950</v>
      </c>
      <c r="E309" s="44" t="s">
        <v>886</v>
      </c>
      <c r="F309" s="8">
        <v>3</v>
      </c>
      <c r="G309" s="37">
        <v>71.13</v>
      </c>
      <c r="H309" s="37">
        <v>56.83</v>
      </c>
      <c r="I309" s="37">
        <v>14.3</v>
      </c>
      <c r="J309" s="23">
        <v>0</v>
      </c>
      <c r="K309" s="23">
        <v>0</v>
      </c>
      <c r="L309" s="24">
        <v>0</v>
      </c>
      <c r="M309" s="21"/>
      <c r="N309" s="21" t="s">
        <v>920</v>
      </c>
      <c r="O309" s="22"/>
    </row>
    <row r="310" ht="16.5" spans="1:15">
      <c r="A310" s="34">
        <v>34</v>
      </c>
      <c r="B310" s="8" t="s">
        <v>953</v>
      </c>
      <c r="C310" s="8" t="s">
        <v>618</v>
      </c>
      <c r="D310" s="40" t="s">
        <v>950</v>
      </c>
      <c r="E310" s="44" t="s">
        <v>886</v>
      </c>
      <c r="F310" s="8">
        <v>3</v>
      </c>
      <c r="G310" s="37">
        <v>71.13</v>
      </c>
      <c r="H310" s="37">
        <v>56.83</v>
      </c>
      <c r="I310" s="37">
        <v>14.3</v>
      </c>
      <c r="J310" s="23">
        <v>0</v>
      </c>
      <c r="K310" s="23">
        <v>0</v>
      </c>
      <c r="L310" s="24">
        <v>0</v>
      </c>
      <c r="M310" s="21"/>
      <c r="N310" s="21" t="s">
        <v>920</v>
      </c>
      <c r="O310" s="22"/>
    </row>
    <row r="311" ht="16.5" spans="1:15">
      <c r="A311" s="34">
        <v>35</v>
      </c>
      <c r="B311" s="8" t="s">
        <v>954</v>
      </c>
      <c r="C311" s="8" t="s">
        <v>620</v>
      </c>
      <c r="D311" s="40" t="s">
        <v>950</v>
      </c>
      <c r="E311" s="44" t="s">
        <v>886</v>
      </c>
      <c r="F311" s="8">
        <v>3</v>
      </c>
      <c r="G311" s="37">
        <v>71.13</v>
      </c>
      <c r="H311" s="37">
        <v>56.83</v>
      </c>
      <c r="I311" s="37">
        <v>14.3</v>
      </c>
      <c r="J311" s="23">
        <v>0</v>
      </c>
      <c r="K311" s="23">
        <v>0</v>
      </c>
      <c r="L311" s="24">
        <v>0</v>
      </c>
      <c r="M311" s="21"/>
      <c r="N311" s="21" t="s">
        <v>920</v>
      </c>
      <c r="O311" s="22"/>
    </row>
    <row r="312" ht="16.5" spans="1:15">
      <c r="A312" s="34">
        <v>36</v>
      </c>
      <c r="B312" s="8" t="s">
        <v>955</v>
      </c>
      <c r="C312" s="8" t="s">
        <v>622</v>
      </c>
      <c r="D312" s="40" t="s">
        <v>950</v>
      </c>
      <c r="E312" s="44" t="s">
        <v>886</v>
      </c>
      <c r="F312" s="8">
        <v>3</v>
      </c>
      <c r="G312" s="37">
        <v>71.13</v>
      </c>
      <c r="H312" s="37">
        <v>56.83</v>
      </c>
      <c r="I312" s="37">
        <v>14.3</v>
      </c>
      <c r="J312" s="23">
        <v>0</v>
      </c>
      <c r="K312" s="23">
        <v>0</v>
      </c>
      <c r="L312" s="24">
        <v>0</v>
      </c>
      <c r="M312" s="21"/>
      <c r="N312" s="21" t="s">
        <v>920</v>
      </c>
      <c r="O312" s="22"/>
    </row>
    <row r="313" ht="16.5" spans="1:15">
      <c r="A313" s="34">
        <v>37</v>
      </c>
      <c r="B313" s="8" t="s">
        <v>956</v>
      </c>
      <c r="C313" s="8" t="s">
        <v>624</v>
      </c>
      <c r="D313" s="40" t="s">
        <v>950</v>
      </c>
      <c r="E313" s="44" t="s">
        <v>886</v>
      </c>
      <c r="F313" s="8">
        <v>3</v>
      </c>
      <c r="G313" s="37">
        <v>71.13</v>
      </c>
      <c r="H313" s="37">
        <v>56.83</v>
      </c>
      <c r="I313" s="37">
        <v>14.3</v>
      </c>
      <c r="J313" s="23">
        <v>0</v>
      </c>
      <c r="K313" s="23">
        <v>0</v>
      </c>
      <c r="L313" s="24">
        <v>0</v>
      </c>
      <c r="M313" s="21"/>
      <c r="N313" s="21" t="s">
        <v>920</v>
      </c>
      <c r="O313" s="22"/>
    </row>
    <row r="314" ht="16.5" spans="1:15">
      <c r="A314" s="34">
        <v>38</v>
      </c>
      <c r="B314" s="8" t="s">
        <v>957</v>
      </c>
      <c r="C314" s="8" t="s">
        <v>626</v>
      </c>
      <c r="D314" s="40" t="s">
        <v>950</v>
      </c>
      <c r="E314" s="44" t="s">
        <v>886</v>
      </c>
      <c r="F314" s="8">
        <v>3</v>
      </c>
      <c r="G314" s="37">
        <v>71.13</v>
      </c>
      <c r="H314" s="37">
        <v>56.83</v>
      </c>
      <c r="I314" s="37">
        <v>14.3</v>
      </c>
      <c r="J314" s="23">
        <v>0</v>
      </c>
      <c r="K314" s="23">
        <v>0</v>
      </c>
      <c r="L314" s="24">
        <v>0</v>
      </c>
      <c r="M314" s="21"/>
      <c r="N314" s="21" t="s">
        <v>920</v>
      </c>
      <c r="O314" s="22"/>
    </row>
    <row r="315" ht="16.5" spans="1:15">
      <c r="A315" s="34">
        <v>39</v>
      </c>
      <c r="B315" s="8" t="s">
        <v>958</v>
      </c>
      <c r="C315" s="8" t="s">
        <v>628</v>
      </c>
      <c r="D315" s="40" t="s">
        <v>950</v>
      </c>
      <c r="E315" s="44" t="s">
        <v>886</v>
      </c>
      <c r="F315" s="8">
        <v>3</v>
      </c>
      <c r="G315" s="37">
        <v>71.13</v>
      </c>
      <c r="H315" s="37">
        <v>56.83</v>
      </c>
      <c r="I315" s="37">
        <v>14.3</v>
      </c>
      <c r="J315" s="23">
        <v>0</v>
      </c>
      <c r="K315" s="23">
        <v>0</v>
      </c>
      <c r="L315" s="24">
        <v>0</v>
      </c>
      <c r="M315" s="21"/>
      <c r="N315" s="21" t="s">
        <v>920</v>
      </c>
      <c r="O315" s="22"/>
    </row>
    <row r="316" ht="16.5" spans="1:15">
      <c r="A316" s="34">
        <v>40</v>
      </c>
      <c r="B316" s="8" t="s">
        <v>959</v>
      </c>
      <c r="C316" s="8" t="s">
        <v>630</v>
      </c>
      <c r="D316" s="40" t="s">
        <v>950</v>
      </c>
      <c r="E316" s="44" t="s">
        <v>886</v>
      </c>
      <c r="F316" s="8">
        <v>3</v>
      </c>
      <c r="G316" s="37">
        <v>71.13</v>
      </c>
      <c r="H316" s="37">
        <v>56.83</v>
      </c>
      <c r="I316" s="37">
        <v>14.3</v>
      </c>
      <c r="J316" s="23">
        <v>0</v>
      </c>
      <c r="K316" s="23">
        <v>0</v>
      </c>
      <c r="L316" s="24">
        <v>0</v>
      </c>
      <c r="M316" s="21"/>
      <c r="N316" s="21" t="s">
        <v>920</v>
      </c>
      <c r="O316" s="22"/>
    </row>
    <row r="317" ht="16.5" spans="1:15">
      <c r="A317" s="34">
        <v>41</v>
      </c>
      <c r="B317" s="8" t="s">
        <v>960</v>
      </c>
      <c r="C317" s="8" t="s">
        <v>632</v>
      </c>
      <c r="D317" s="40" t="s">
        <v>950</v>
      </c>
      <c r="E317" s="44" t="s">
        <v>886</v>
      </c>
      <c r="F317" s="8">
        <v>3</v>
      </c>
      <c r="G317" s="37">
        <v>71.13</v>
      </c>
      <c r="H317" s="37">
        <v>56.83</v>
      </c>
      <c r="I317" s="37">
        <v>14.3</v>
      </c>
      <c r="J317" s="23">
        <v>0</v>
      </c>
      <c r="K317" s="23">
        <v>0</v>
      </c>
      <c r="L317" s="24">
        <v>0</v>
      </c>
      <c r="M317" s="21"/>
      <c r="N317" s="21" t="s">
        <v>920</v>
      </c>
      <c r="O317" s="22"/>
    </row>
    <row r="318" ht="16.5" spans="1:15">
      <c r="A318" s="34">
        <v>42</v>
      </c>
      <c r="B318" s="8" t="s">
        <v>961</v>
      </c>
      <c r="C318" s="8" t="s">
        <v>634</v>
      </c>
      <c r="D318" s="40" t="s">
        <v>950</v>
      </c>
      <c r="E318" s="44" t="s">
        <v>886</v>
      </c>
      <c r="F318" s="8">
        <v>3</v>
      </c>
      <c r="G318" s="37">
        <v>71.13</v>
      </c>
      <c r="H318" s="37">
        <v>56.83</v>
      </c>
      <c r="I318" s="37">
        <v>14.3</v>
      </c>
      <c r="J318" s="23">
        <v>0</v>
      </c>
      <c r="K318" s="23">
        <v>0</v>
      </c>
      <c r="L318" s="24">
        <v>0</v>
      </c>
      <c r="M318" s="21"/>
      <c r="N318" s="21" t="s">
        <v>920</v>
      </c>
      <c r="O318" s="22"/>
    </row>
    <row r="319" ht="16.5" spans="1:15">
      <c r="A319" s="34">
        <v>43</v>
      </c>
      <c r="B319" s="8" t="s">
        <v>962</v>
      </c>
      <c r="C319" s="8" t="s">
        <v>636</v>
      </c>
      <c r="D319" s="40" t="s">
        <v>950</v>
      </c>
      <c r="E319" s="44" t="s">
        <v>886</v>
      </c>
      <c r="F319" s="8">
        <v>3</v>
      </c>
      <c r="G319" s="37">
        <v>71.13</v>
      </c>
      <c r="H319" s="37">
        <v>56.83</v>
      </c>
      <c r="I319" s="37">
        <v>14.3</v>
      </c>
      <c r="J319" s="23">
        <v>0</v>
      </c>
      <c r="K319" s="23">
        <v>0</v>
      </c>
      <c r="L319" s="24">
        <v>0</v>
      </c>
      <c r="M319" s="21"/>
      <c r="N319" s="21" t="s">
        <v>920</v>
      </c>
      <c r="O319" s="22"/>
    </row>
    <row r="320" ht="16.5" spans="1:15">
      <c r="A320" s="34">
        <v>44</v>
      </c>
      <c r="B320" s="8" t="s">
        <v>963</v>
      </c>
      <c r="C320" s="8" t="s">
        <v>638</v>
      </c>
      <c r="D320" s="40" t="s">
        <v>950</v>
      </c>
      <c r="E320" s="44" t="s">
        <v>886</v>
      </c>
      <c r="F320" s="8">
        <v>3</v>
      </c>
      <c r="G320" s="37">
        <v>71.13</v>
      </c>
      <c r="H320" s="37">
        <v>56.83</v>
      </c>
      <c r="I320" s="37">
        <v>14.3</v>
      </c>
      <c r="J320" s="23">
        <v>0</v>
      </c>
      <c r="K320" s="23">
        <v>0</v>
      </c>
      <c r="L320" s="24">
        <v>0</v>
      </c>
      <c r="M320" s="21"/>
      <c r="N320" s="21" t="s">
        <v>920</v>
      </c>
      <c r="O320" s="22"/>
    </row>
    <row r="321" ht="16.5" spans="1:15">
      <c r="A321" s="34">
        <v>45</v>
      </c>
      <c r="B321" s="8" t="s">
        <v>964</v>
      </c>
      <c r="C321" s="8" t="s">
        <v>640</v>
      </c>
      <c r="D321" s="40" t="s">
        <v>950</v>
      </c>
      <c r="E321" s="44" t="s">
        <v>886</v>
      </c>
      <c r="F321" s="8">
        <v>3</v>
      </c>
      <c r="G321" s="37">
        <v>71.13</v>
      </c>
      <c r="H321" s="37">
        <v>56.83</v>
      </c>
      <c r="I321" s="37">
        <v>14.3</v>
      </c>
      <c r="J321" s="23">
        <v>0</v>
      </c>
      <c r="K321" s="23">
        <v>0</v>
      </c>
      <c r="L321" s="24">
        <v>0</v>
      </c>
      <c r="M321" s="21"/>
      <c r="N321" s="21" t="s">
        <v>920</v>
      </c>
      <c r="O321" s="22"/>
    </row>
    <row r="322" ht="16.5" spans="1:15">
      <c r="A322" s="34">
        <v>46</v>
      </c>
      <c r="B322" s="8" t="s">
        <v>965</v>
      </c>
      <c r="C322" s="8" t="s">
        <v>642</v>
      </c>
      <c r="D322" s="40" t="s">
        <v>950</v>
      </c>
      <c r="E322" s="44" t="s">
        <v>886</v>
      </c>
      <c r="F322" s="8">
        <v>3</v>
      </c>
      <c r="G322" s="37">
        <v>71.13</v>
      </c>
      <c r="H322" s="37">
        <v>56.83</v>
      </c>
      <c r="I322" s="37">
        <v>14.3</v>
      </c>
      <c r="J322" s="23">
        <v>0</v>
      </c>
      <c r="K322" s="23">
        <v>0</v>
      </c>
      <c r="L322" s="24">
        <v>0</v>
      </c>
      <c r="M322" s="21"/>
      <c r="N322" s="21" t="s">
        <v>920</v>
      </c>
      <c r="O322" s="22"/>
    </row>
    <row r="323" ht="16.5" spans="1:15">
      <c r="A323" s="34">
        <v>47</v>
      </c>
      <c r="B323" s="8" t="s">
        <v>966</v>
      </c>
      <c r="C323" s="8" t="s">
        <v>644</v>
      </c>
      <c r="D323" s="40" t="s">
        <v>950</v>
      </c>
      <c r="E323" s="44" t="s">
        <v>886</v>
      </c>
      <c r="F323" s="8">
        <v>3</v>
      </c>
      <c r="G323" s="37">
        <v>71.13</v>
      </c>
      <c r="H323" s="37">
        <v>56.83</v>
      </c>
      <c r="I323" s="37">
        <v>14.3</v>
      </c>
      <c r="J323" s="23">
        <v>0</v>
      </c>
      <c r="K323" s="23">
        <v>0</v>
      </c>
      <c r="L323" s="24">
        <v>0</v>
      </c>
      <c r="M323" s="21"/>
      <c r="N323" s="21" t="s">
        <v>920</v>
      </c>
      <c r="O323" s="22"/>
    </row>
    <row r="324" ht="16.5" spans="1:15">
      <c r="A324" s="34">
        <v>48</v>
      </c>
      <c r="B324" s="8" t="s">
        <v>967</v>
      </c>
      <c r="C324" s="8" t="s">
        <v>646</v>
      </c>
      <c r="D324" s="40" t="s">
        <v>950</v>
      </c>
      <c r="E324" s="44" t="s">
        <v>886</v>
      </c>
      <c r="F324" s="8">
        <v>3</v>
      </c>
      <c r="G324" s="37">
        <v>71.13</v>
      </c>
      <c r="H324" s="37">
        <v>56.83</v>
      </c>
      <c r="I324" s="37">
        <v>14.3</v>
      </c>
      <c r="J324" s="23">
        <v>0</v>
      </c>
      <c r="K324" s="23">
        <v>0</v>
      </c>
      <c r="L324" s="24">
        <v>0</v>
      </c>
      <c r="M324" s="21"/>
      <c r="N324" s="21" t="s">
        <v>920</v>
      </c>
      <c r="O324" s="22"/>
    </row>
    <row r="325" ht="16.5" spans="1:15">
      <c r="A325" s="34">
        <v>49</v>
      </c>
      <c r="B325" s="8" t="s">
        <v>968</v>
      </c>
      <c r="C325" s="8" t="s">
        <v>648</v>
      </c>
      <c r="D325" s="40" t="s">
        <v>950</v>
      </c>
      <c r="E325" s="44" t="s">
        <v>886</v>
      </c>
      <c r="F325" s="8">
        <v>3</v>
      </c>
      <c r="G325" s="37">
        <v>71.13</v>
      </c>
      <c r="H325" s="37">
        <v>56.83</v>
      </c>
      <c r="I325" s="37">
        <v>14.3</v>
      </c>
      <c r="J325" s="23">
        <v>0</v>
      </c>
      <c r="K325" s="23">
        <v>0</v>
      </c>
      <c r="L325" s="24">
        <v>0</v>
      </c>
      <c r="M325" s="21"/>
      <c r="N325" s="21" t="s">
        <v>920</v>
      </c>
      <c r="O325" s="22"/>
    </row>
    <row r="326" ht="16.5" spans="1:15">
      <c r="A326" s="34">
        <v>50</v>
      </c>
      <c r="B326" s="8" t="s">
        <v>969</v>
      </c>
      <c r="C326" s="8" t="s">
        <v>650</v>
      </c>
      <c r="D326" s="40" t="s">
        <v>950</v>
      </c>
      <c r="E326" s="44" t="s">
        <v>886</v>
      </c>
      <c r="F326" s="8">
        <v>3</v>
      </c>
      <c r="G326" s="37">
        <v>71.13</v>
      </c>
      <c r="H326" s="37">
        <v>56.83</v>
      </c>
      <c r="I326" s="37">
        <v>14.3</v>
      </c>
      <c r="J326" s="23">
        <v>0</v>
      </c>
      <c r="K326" s="23">
        <v>0</v>
      </c>
      <c r="L326" s="24">
        <v>0</v>
      </c>
      <c r="M326" s="21"/>
      <c r="N326" s="21" t="s">
        <v>920</v>
      </c>
      <c r="O326" s="22"/>
    </row>
    <row r="327" ht="16.5" spans="1:15">
      <c r="A327" s="34">
        <v>51</v>
      </c>
      <c r="B327" s="8" t="s">
        <v>970</v>
      </c>
      <c r="C327" s="8" t="s">
        <v>652</v>
      </c>
      <c r="D327" s="40" t="s">
        <v>950</v>
      </c>
      <c r="E327" s="44" t="s">
        <v>886</v>
      </c>
      <c r="F327" s="8">
        <v>3</v>
      </c>
      <c r="G327" s="37">
        <v>71.13</v>
      </c>
      <c r="H327" s="37">
        <v>56.83</v>
      </c>
      <c r="I327" s="37">
        <v>14.3</v>
      </c>
      <c r="J327" s="23">
        <v>0</v>
      </c>
      <c r="K327" s="23">
        <v>0</v>
      </c>
      <c r="L327" s="24">
        <v>0</v>
      </c>
      <c r="M327" s="21"/>
      <c r="N327" s="21" t="s">
        <v>920</v>
      </c>
      <c r="O327" s="22"/>
    </row>
    <row r="328" ht="16.5" spans="1:15">
      <c r="A328" s="34">
        <v>52</v>
      </c>
      <c r="B328" s="8" t="s">
        <v>971</v>
      </c>
      <c r="C328" s="8" t="s">
        <v>654</v>
      </c>
      <c r="D328" s="40" t="s">
        <v>950</v>
      </c>
      <c r="E328" s="44" t="s">
        <v>886</v>
      </c>
      <c r="F328" s="8">
        <v>3</v>
      </c>
      <c r="G328" s="37">
        <v>71.13</v>
      </c>
      <c r="H328" s="37">
        <v>56.83</v>
      </c>
      <c r="I328" s="37">
        <v>14.3</v>
      </c>
      <c r="J328" s="23">
        <v>0</v>
      </c>
      <c r="K328" s="23">
        <v>0</v>
      </c>
      <c r="L328" s="24">
        <v>0</v>
      </c>
      <c r="M328" s="21"/>
      <c r="N328" s="21" t="s">
        <v>920</v>
      </c>
      <c r="O328" s="22"/>
    </row>
    <row r="329" ht="16.5" spans="1:15">
      <c r="A329" s="34">
        <v>53</v>
      </c>
      <c r="B329" s="8" t="s">
        <v>972</v>
      </c>
      <c r="C329" s="8" t="s">
        <v>656</v>
      </c>
      <c r="D329" s="40" t="s">
        <v>950</v>
      </c>
      <c r="E329" s="44" t="s">
        <v>886</v>
      </c>
      <c r="F329" s="8">
        <v>3</v>
      </c>
      <c r="G329" s="37">
        <v>71.13</v>
      </c>
      <c r="H329" s="37">
        <v>56.83</v>
      </c>
      <c r="I329" s="37">
        <v>14.3</v>
      </c>
      <c r="J329" s="23">
        <v>0</v>
      </c>
      <c r="K329" s="23">
        <v>0</v>
      </c>
      <c r="L329" s="24">
        <v>0</v>
      </c>
      <c r="M329" s="21"/>
      <c r="N329" s="21" t="s">
        <v>920</v>
      </c>
      <c r="O329" s="22"/>
    </row>
    <row r="330" ht="16.5" spans="1:15">
      <c r="A330" s="34">
        <v>54</v>
      </c>
      <c r="B330" s="8" t="s">
        <v>973</v>
      </c>
      <c r="C330" s="8" t="s">
        <v>658</v>
      </c>
      <c r="D330" s="40" t="s">
        <v>950</v>
      </c>
      <c r="E330" s="44" t="s">
        <v>886</v>
      </c>
      <c r="F330" s="8">
        <v>3</v>
      </c>
      <c r="G330" s="37">
        <v>71.13</v>
      </c>
      <c r="H330" s="37">
        <v>56.83</v>
      </c>
      <c r="I330" s="37">
        <v>14.3</v>
      </c>
      <c r="J330" s="23">
        <v>0</v>
      </c>
      <c r="K330" s="23">
        <v>0</v>
      </c>
      <c r="L330" s="24">
        <v>0</v>
      </c>
      <c r="M330" s="21"/>
      <c r="N330" s="21" t="s">
        <v>920</v>
      </c>
      <c r="O330" s="22"/>
    </row>
    <row r="331" ht="16.5" spans="1:15">
      <c r="A331" s="34">
        <v>55</v>
      </c>
      <c r="B331" s="8" t="s">
        <v>974</v>
      </c>
      <c r="C331" s="8" t="s">
        <v>660</v>
      </c>
      <c r="D331" s="40" t="s">
        <v>950</v>
      </c>
      <c r="E331" s="44" t="s">
        <v>886</v>
      </c>
      <c r="F331" s="8">
        <v>3</v>
      </c>
      <c r="G331" s="37">
        <v>71.13</v>
      </c>
      <c r="H331" s="37">
        <v>56.83</v>
      </c>
      <c r="I331" s="37">
        <v>14.3</v>
      </c>
      <c r="J331" s="23">
        <v>0</v>
      </c>
      <c r="K331" s="23">
        <v>0</v>
      </c>
      <c r="L331" s="24">
        <v>0</v>
      </c>
      <c r="M331" s="21"/>
      <c r="N331" s="21" t="s">
        <v>920</v>
      </c>
      <c r="O331" s="22"/>
    </row>
    <row r="332" ht="16.5" spans="1:15">
      <c r="A332" s="34">
        <v>56</v>
      </c>
      <c r="B332" s="8" t="s">
        <v>975</v>
      </c>
      <c r="C332" s="8" t="s">
        <v>662</v>
      </c>
      <c r="D332" s="40" t="s">
        <v>950</v>
      </c>
      <c r="E332" s="44" t="s">
        <v>886</v>
      </c>
      <c r="F332" s="8">
        <v>3</v>
      </c>
      <c r="G332" s="37">
        <v>71.13</v>
      </c>
      <c r="H332" s="37">
        <v>56.83</v>
      </c>
      <c r="I332" s="37">
        <v>14.3</v>
      </c>
      <c r="J332" s="23">
        <v>0</v>
      </c>
      <c r="K332" s="23">
        <v>0</v>
      </c>
      <c r="L332" s="24">
        <v>0</v>
      </c>
      <c r="M332" s="21"/>
      <c r="N332" s="21" t="s">
        <v>920</v>
      </c>
      <c r="O332" s="22"/>
    </row>
    <row r="333" ht="16.5" spans="1:15">
      <c r="A333" s="34">
        <v>57</v>
      </c>
      <c r="B333" s="8" t="s">
        <v>976</v>
      </c>
      <c r="C333" s="8" t="s">
        <v>664</v>
      </c>
      <c r="D333" s="40" t="s">
        <v>950</v>
      </c>
      <c r="E333" s="44" t="s">
        <v>886</v>
      </c>
      <c r="F333" s="8">
        <v>3</v>
      </c>
      <c r="G333" s="37">
        <v>71.13</v>
      </c>
      <c r="H333" s="37">
        <v>56.83</v>
      </c>
      <c r="I333" s="37">
        <v>14.3</v>
      </c>
      <c r="J333" s="23">
        <v>0</v>
      </c>
      <c r="K333" s="23">
        <v>0</v>
      </c>
      <c r="L333" s="24">
        <v>0</v>
      </c>
      <c r="M333" s="21"/>
      <c r="N333" s="21" t="s">
        <v>920</v>
      </c>
      <c r="O333" s="22"/>
    </row>
    <row r="334" ht="16.5" spans="1:15">
      <c r="A334" s="34">
        <v>58</v>
      </c>
      <c r="B334" s="8" t="s">
        <v>977</v>
      </c>
      <c r="C334" s="8" t="s">
        <v>666</v>
      </c>
      <c r="D334" s="40" t="s">
        <v>950</v>
      </c>
      <c r="E334" s="44" t="s">
        <v>886</v>
      </c>
      <c r="F334" s="8">
        <v>3</v>
      </c>
      <c r="G334" s="37">
        <v>71.13</v>
      </c>
      <c r="H334" s="37">
        <v>56.83</v>
      </c>
      <c r="I334" s="37">
        <v>14.3</v>
      </c>
      <c r="J334" s="23">
        <v>0</v>
      </c>
      <c r="K334" s="23">
        <v>0</v>
      </c>
      <c r="L334" s="24">
        <v>0</v>
      </c>
      <c r="M334" s="21"/>
      <c r="N334" s="21" t="s">
        <v>920</v>
      </c>
      <c r="O334" s="22"/>
    </row>
    <row r="335" ht="16.5" spans="1:15">
      <c r="A335" s="34">
        <v>59</v>
      </c>
      <c r="B335" s="8" t="s">
        <v>978</v>
      </c>
      <c r="C335" s="8" t="s">
        <v>668</v>
      </c>
      <c r="D335" s="40" t="s">
        <v>950</v>
      </c>
      <c r="E335" s="44" t="s">
        <v>886</v>
      </c>
      <c r="F335" s="8">
        <v>3</v>
      </c>
      <c r="G335" s="37">
        <v>71.13</v>
      </c>
      <c r="H335" s="37">
        <v>56.83</v>
      </c>
      <c r="I335" s="37">
        <v>14.3</v>
      </c>
      <c r="J335" s="23">
        <v>0</v>
      </c>
      <c r="K335" s="23">
        <v>0</v>
      </c>
      <c r="L335" s="24">
        <v>0</v>
      </c>
      <c r="M335" s="21"/>
      <c r="N335" s="21" t="s">
        <v>920</v>
      </c>
      <c r="O335" s="22"/>
    </row>
    <row r="336" ht="16.5" spans="1:15">
      <c r="A336" s="34">
        <v>60</v>
      </c>
      <c r="B336" s="8" t="s">
        <v>979</v>
      </c>
      <c r="C336" s="8" t="s">
        <v>670</v>
      </c>
      <c r="D336" s="40" t="s">
        <v>950</v>
      </c>
      <c r="E336" s="44" t="s">
        <v>886</v>
      </c>
      <c r="F336" s="8">
        <v>3</v>
      </c>
      <c r="G336" s="37">
        <v>71.13</v>
      </c>
      <c r="H336" s="37">
        <v>56.83</v>
      </c>
      <c r="I336" s="37">
        <v>14.3</v>
      </c>
      <c r="J336" s="19">
        <v>18701.8205173324</v>
      </c>
      <c r="K336" s="19">
        <v>14942</v>
      </c>
      <c r="L336" s="20">
        <v>1062824.46</v>
      </c>
      <c r="M336" s="21" t="s">
        <v>611</v>
      </c>
      <c r="N336" s="21" t="s">
        <v>612</v>
      </c>
      <c r="O336" s="22"/>
    </row>
    <row r="337" ht="16.5" spans="1:15">
      <c r="A337" s="34">
        <v>61</v>
      </c>
      <c r="B337" s="8" t="s">
        <v>980</v>
      </c>
      <c r="C337" s="8" t="s">
        <v>608</v>
      </c>
      <c r="D337" s="40" t="s">
        <v>609</v>
      </c>
      <c r="E337" s="44" t="s">
        <v>886</v>
      </c>
      <c r="F337" s="8">
        <v>3</v>
      </c>
      <c r="G337" s="41">
        <v>90.75</v>
      </c>
      <c r="H337" s="41">
        <v>72.5</v>
      </c>
      <c r="I337" s="8">
        <v>18.25</v>
      </c>
      <c r="J337" s="23">
        <v>0</v>
      </c>
      <c r="K337" s="23">
        <v>0</v>
      </c>
      <c r="L337" s="24">
        <v>0</v>
      </c>
      <c r="M337" s="21"/>
      <c r="N337" s="21" t="s">
        <v>920</v>
      </c>
      <c r="O337" s="22"/>
    </row>
    <row r="338" ht="16.5" spans="1:15">
      <c r="A338" s="34">
        <v>62</v>
      </c>
      <c r="B338" s="8" t="s">
        <v>981</v>
      </c>
      <c r="C338" s="8" t="s">
        <v>614</v>
      </c>
      <c r="D338" s="40" t="s">
        <v>609</v>
      </c>
      <c r="E338" s="44" t="s">
        <v>886</v>
      </c>
      <c r="F338" s="8">
        <v>3</v>
      </c>
      <c r="G338" s="41">
        <v>90.75</v>
      </c>
      <c r="H338" s="41">
        <v>72.5</v>
      </c>
      <c r="I338" s="8">
        <v>18.25</v>
      </c>
      <c r="J338" s="23">
        <v>0</v>
      </c>
      <c r="K338" s="23">
        <v>0</v>
      </c>
      <c r="L338" s="24">
        <v>0</v>
      </c>
      <c r="M338" s="21"/>
      <c r="N338" s="21" t="s">
        <v>920</v>
      </c>
      <c r="O338" s="22"/>
    </row>
    <row r="339" ht="16.5" spans="1:15">
      <c r="A339" s="34">
        <v>63</v>
      </c>
      <c r="B339" s="8" t="s">
        <v>982</v>
      </c>
      <c r="C339" s="8" t="s">
        <v>616</v>
      </c>
      <c r="D339" s="40" t="s">
        <v>609</v>
      </c>
      <c r="E339" s="44" t="s">
        <v>886</v>
      </c>
      <c r="F339" s="8">
        <v>3</v>
      </c>
      <c r="G339" s="41">
        <v>90.75</v>
      </c>
      <c r="H339" s="41">
        <v>72.5</v>
      </c>
      <c r="I339" s="8">
        <v>18.25</v>
      </c>
      <c r="J339" s="23">
        <v>0</v>
      </c>
      <c r="K339" s="23">
        <v>0</v>
      </c>
      <c r="L339" s="24">
        <v>0</v>
      </c>
      <c r="M339" s="21"/>
      <c r="N339" s="21" t="s">
        <v>920</v>
      </c>
      <c r="O339" s="22"/>
    </row>
    <row r="340" ht="16.5" spans="1:15">
      <c r="A340" s="34">
        <v>64</v>
      </c>
      <c r="B340" s="8" t="s">
        <v>983</v>
      </c>
      <c r="C340" s="8" t="s">
        <v>618</v>
      </c>
      <c r="D340" s="40" t="s">
        <v>609</v>
      </c>
      <c r="E340" s="44" t="s">
        <v>886</v>
      </c>
      <c r="F340" s="8">
        <v>3</v>
      </c>
      <c r="G340" s="41">
        <v>90.75</v>
      </c>
      <c r="H340" s="41">
        <v>72.5</v>
      </c>
      <c r="I340" s="8">
        <v>18.25</v>
      </c>
      <c r="J340" s="23">
        <v>0</v>
      </c>
      <c r="K340" s="23">
        <v>0</v>
      </c>
      <c r="L340" s="24">
        <v>0</v>
      </c>
      <c r="M340" s="21"/>
      <c r="N340" s="21" t="s">
        <v>920</v>
      </c>
      <c r="O340" s="22"/>
    </row>
    <row r="341" ht="16.5" spans="1:15">
      <c r="A341" s="34">
        <v>65</v>
      </c>
      <c r="B341" s="8" t="s">
        <v>984</v>
      </c>
      <c r="C341" s="8" t="s">
        <v>620</v>
      </c>
      <c r="D341" s="40" t="s">
        <v>609</v>
      </c>
      <c r="E341" s="44" t="s">
        <v>886</v>
      </c>
      <c r="F341" s="8">
        <v>3</v>
      </c>
      <c r="G341" s="41">
        <v>90.75</v>
      </c>
      <c r="H341" s="41">
        <v>72.5</v>
      </c>
      <c r="I341" s="8">
        <v>18.25</v>
      </c>
      <c r="J341" s="23">
        <v>0</v>
      </c>
      <c r="K341" s="23">
        <v>0</v>
      </c>
      <c r="L341" s="24">
        <v>0</v>
      </c>
      <c r="M341" s="21"/>
      <c r="N341" s="21" t="s">
        <v>920</v>
      </c>
      <c r="O341" s="22"/>
    </row>
    <row r="342" ht="16.5" spans="1:15">
      <c r="A342" s="34">
        <v>66</v>
      </c>
      <c r="B342" s="8" t="s">
        <v>985</v>
      </c>
      <c r="C342" s="8" t="s">
        <v>622</v>
      </c>
      <c r="D342" s="40" t="s">
        <v>609</v>
      </c>
      <c r="E342" s="44" t="s">
        <v>886</v>
      </c>
      <c r="F342" s="8">
        <v>3</v>
      </c>
      <c r="G342" s="41">
        <v>90.75</v>
      </c>
      <c r="H342" s="41">
        <v>72.5</v>
      </c>
      <c r="I342" s="8">
        <v>18.25</v>
      </c>
      <c r="J342" s="23">
        <v>0</v>
      </c>
      <c r="K342" s="23">
        <v>0</v>
      </c>
      <c r="L342" s="24">
        <v>0</v>
      </c>
      <c r="M342" s="21"/>
      <c r="N342" s="21" t="s">
        <v>920</v>
      </c>
      <c r="O342" s="22"/>
    </row>
    <row r="343" ht="16.5" spans="1:15">
      <c r="A343" s="34">
        <v>67</v>
      </c>
      <c r="B343" s="8" t="s">
        <v>986</v>
      </c>
      <c r="C343" s="8" t="s">
        <v>624</v>
      </c>
      <c r="D343" s="40" t="s">
        <v>609</v>
      </c>
      <c r="E343" s="44" t="s">
        <v>886</v>
      </c>
      <c r="F343" s="8">
        <v>3</v>
      </c>
      <c r="G343" s="41">
        <v>90.75</v>
      </c>
      <c r="H343" s="41">
        <v>72.5</v>
      </c>
      <c r="I343" s="8">
        <v>18.25</v>
      </c>
      <c r="J343" s="23">
        <v>0</v>
      </c>
      <c r="K343" s="23">
        <v>0</v>
      </c>
      <c r="L343" s="24">
        <v>0</v>
      </c>
      <c r="M343" s="21"/>
      <c r="N343" s="21" t="s">
        <v>920</v>
      </c>
      <c r="O343" s="22"/>
    </row>
    <row r="344" ht="16.5" spans="1:15">
      <c r="A344" s="34">
        <v>68</v>
      </c>
      <c r="B344" s="8" t="s">
        <v>987</v>
      </c>
      <c r="C344" s="8" t="s">
        <v>626</v>
      </c>
      <c r="D344" s="40" t="s">
        <v>609</v>
      </c>
      <c r="E344" s="44" t="s">
        <v>886</v>
      </c>
      <c r="F344" s="8">
        <v>3</v>
      </c>
      <c r="G344" s="41">
        <v>90.75</v>
      </c>
      <c r="H344" s="41">
        <v>72.5</v>
      </c>
      <c r="I344" s="8">
        <v>18.25</v>
      </c>
      <c r="J344" s="23">
        <v>0</v>
      </c>
      <c r="K344" s="23">
        <v>0</v>
      </c>
      <c r="L344" s="24">
        <v>0</v>
      </c>
      <c r="M344" s="21"/>
      <c r="N344" s="21" t="s">
        <v>920</v>
      </c>
      <c r="O344" s="22"/>
    </row>
    <row r="345" ht="16.5" spans="1:15">
      <c r="A345" s="34">
        <v>69</v>
      </c>
      <c r="B345" s="8" t="s">
        <v>988</v>
      </c>
      <c r="C345" s="8" t="s">
        <v>628</v>
      </c>
      <c r="D345" s="40" t="s">
        <v>609</v>
      </c>
      <c r="E345" s="44" t="s">
        <v>886</v>
      </c>
      <c r="F345" s="8">
        <v>3</v>
      </c>
      <c r="G345" s="41">
        <v>90.75</v>
      </c>
      <c r="H345" s="41">
        <v>72.5</v>
      </c>
      <c r="I345" s="8">
        <v>18.25</v>
      </c>
      <c r="J345" s="23">
        <v>0</v>
      </c>
      <c r="K345" s="23">
        <v>0</v>
      </c>
      <c r="L345" s="24">
        <v>0</v>
      </c>
      <c r="M345" s="21"/>
      <c r="N345" s="21" t="s">
        <v>920</v>
      </c>
      <c r="O345" s="22"/>
    </row>
    <row r="346" ht="16.5" spans="1:15">
      <c r="A346" s="34">
        <v>70</v>
      </c>
      <c r="B346" s="8" t="s">
        <v>989</v>
      </c>
      <c r="C346" s="8" t="s">
        <v>630</v>
      </c>
      <c r="D346" s="40" t="s">
        <v>609</v>
      </c>
      <c r="E346" s="44" t="s">
        <v>886</v>
      </c>
      <c r="F346" s="8">
        <v>3</v>
      </c>
      <c r="G346" s="41">
        <v>90.75</v>
      </c>
      <c r="H346" s="41">
        <v>72.5</v>
      </c>
      <c r="I346" s="8">
        <v>18.25</v>
      </c>
      <c r="J346" s="23">
        <v>0</v>
      </c>
      <c r="K346" s="23">
        <v>0</v>
      </c>
      <c r="L346" s="24">
        <v>0</v>
      </c>
      <c r="M346" s="21"/>
      <c r="N346" s="21" t="s">
        <v>920</v>
      </c>
      <c r="O346" s="22"/>
    </row>
    <row r="347" ht="16.5" spans="1:15">
      <c r="A347" s="34">
        <v>71</v>
      </c>
      <c r="B347" s="8" t="s">
        <v>990</v>
      </c>
      <c r="C347" s="8" t="s">
        <v>632</v>
      </c>
      <c r="D347" s="40" t="s">
        <v>609</v>
      </c>
      <c r="E347" s="44" t="s">
        <v>886</v>
      </c>
      <c r="F347" s="8">
        <v>3</v>
      </c>
      <c r="G347" s="41">
        <v>90.75</v>
      </c>
      <c r="H347" s="41">
        <v>72.5</v>
      </c>
      <c r="I347" s="8">
        <v>18.25</v>
      </c>
      <c r="J347" s="23">
        <v>0</v>
      </c>
      <c r="K347" s="23">
        <v>0</v>
      </c>
      <c r="L347" s="24">
        <v>0</v>
      </c>
      <c r="M347" s="21"/>
      <c r="N347" s="21" t="s">
        <v>920</v>
      </c>
      <c r="O347" s="22"/>
    </row>
    <row r="348" ht="16.5" spans="1:15">
      <c r="A348" s="34">
        <v>72</v>
      </c>
      <c r="B348" s="8" t="s">
        <v>991</v>
      </c>
      <c r="C348" s="8" t="s">
        <v>634</v>
      </c>
      <c r="D348" s="40" t="s">
        <v>609</v>
      </c>
      <c r="E348" s="44" t="s">
        <v>886</v>
      </c>
      <c r="F348" s="8">
        <v>3</v>
      </c>
      <c r="G348" s="41">
        <v>90.75</v>
      </c>
      <c r="H348" s="41">
        <v>72.5</v>
      </c>
      <c r="I348" s="8">
        <v>18.25</v>
      </c>
      <c r="J348" s="23">
        <v>0</v>
      </c>
      <c r="K348" s="23">
        <v>0</v>
      </c>
      <c r="L348" s="24">
        <v>0</v>
      </c>
      <c r="M348" s="21"/>
      <c r="N348" s="21" t="s">
        <v>920</v>
      </c>
      <c r="O348" s="22"/>
    </row>
    <row r="349" ht="16.5" spans="1:15">
      <c r="A349" s="34">
        <v>73</v>
      </c>
      <c r="B349" s="8" t="s">
        <v>992</v>
      </c>
      <c r="C349" s="8" t="s">
        <v>636</v>
      </c>
      <c r="D349" s="40" t="s">
        <v>609</v>
      </c>
      <c r="E349" s="44" t="s">
        <v>886</v>
      </c>
      <c r="F349" s="8">
        <v>3</v>
      </c>
      <c r="G349" s="41">
        <v>90.75</v>
      </c>
      <c r="H349" s="41">
        <v>72.5</v>
      </c>
      <c r="I349" s="8">
        <v>18.25</v>
      </c>
      <c r="J349" s="23">
        <v>0</v>
      </c>
      <c r="K349" s="23">
        <v>0</v>
      </c>
      <c r="L349" s="24">
        <v>0</v>
      </c>
      <c r="M349" s="21"/>
      <c r="N349" s="21" t="s">
        <v>920</v>
      </c>
      <c r="O349" s="22"/>
    </row>
    <row r="350" ht="16.5" spans="1:15">
      <c r="A350" s="34">
        <v>74</v>
      </c>
      <c r="B350" s="8" t="s">
        <v>993</v>
      </c>
      <c r="C350" s="8" t="s">
        <v>638</v>
      </c>
      <c r="D350" s="40" t="s">
        <v>609</v>
      </c>
      <c r="E350" s="44" t="s">
        <v>886</v>
      </c>
      <c r="F350" s="8">
        <v>3</v>
      </c>
      <c r="G350" s="41">
        <v>90.75</v>
      </c>
      <c r="H350" s="41">
        <v>72.5</v>
      </c>
      <c r="I350" s="8">
        <v>18.25</v>
      </c>
      <c r="J350" s="23">
        <v>0</v>
      </c>
      <c r="K350" s="23">
        <v>0</v>
      </c>
      <c r="L350" s="24">
        <v>0</v>
      </c>
      <c r="M350" s="21"/>
      <c r="N350" s="21" t="s">
        <v>920</v>
      </c>
      <c r="O350" s="22"/>
    </row>
    <row r="351" ht="16.5" spans="1:15">
      <c r="A351" s="34">
        <v>75</v>
      </c>
      <c r="B351" s="8" t="s">
        <v>994</v>
      </c>
      <c r="C351" s="8" t="s">
        <v>640</v>
      </c>
      <c r="D351" s="40" t="s">
        <v>609</v>
      </c>
      <c r="E351" s="44" t="s">
        <v>886</v>
      </c>
      <c r="F351" s="8">
        <v>3</v>
      </c>
      <c r="G351" s="41">
        <v>90.75</v>
      </c>
      <c r="H351" s="41">
        <v>72.5</v>
      </c>
      <c r="I351" s="8">
        <v>18.25</v>
      </c>
      <c r="J351" s="23">
        <v>0</v>
      </c>
      <c r="K351" s="23">
        <v>0</v>
      </c>
      <c r="L351" s="24">
        <v>0</v>
      </c>
      <c r="M351" s="21"/>
      <c r="N351" s="21" t="s">
        <v>920</v>
      </c>
      <c r="O351" s="22"/>
    </row>
    <row r="352" ht="16.5" spans="1:15">
      <c r="A352" s="34">
        <v>76</v>
      </c>
      <c r="B352" s="8" t="s">
        <v>995</v>
      </c>
      <c r="C352" s="8" t="s">
        <v>642</v>
      </c>
      <c r="D352" s="40" t="s">
        <v>609</v>
      </c>
      <c r="E352" s="44" t="s">
        <v>886</v>
      </c>
      <c r="F352" s="8">
        <v>3</v>
      </c>
      <c r="G352" s="41">
        <v>90.75</v>
      </c>
      <c r="H352" s="41">
        <v>72.5</v>
      </c>
      <c r="I352" s="8">
        <v>18.25</v>
      </c>
      <c r="J352" s="23">
        <v>0</v>
      </c>
      <c r="K352" s="23">
        <v>0</v>
      </c>
      <c r="L352" s="24">
        <v>0</v>
      </c>
      <c r="M352" s="21"/>
      <c r="N352" s="21" t="s">
        <v>920</v>
      </c>
      <c r="O352" s="22"/>
    </row>
    <row r="353" ht="16.5" spans="1:15">
      <c r="A353" s="34">
        <v>77</v>
      </c>
      <c r="B353" s="8" t="s">
        <v>996</v>
      </c>
      <c r="C353" s="8" t="s">
        <v>644</v>
      </c>
      <c r="D353" s="40" t="s">
        <v>609</v>
      </c>
      <c r="E353" s="44" t="s">
        <v>886</v>
      </c>
      <c r="F353" s="8">
        <v>3</v>
      </c>
      <c r="G353" s="41">
        <v>90.75</v>
      </c>
      <c r="H353" s="41">
        <v>72.5</v>
      </c>
      <c r="I353" s="8">
        <v>18.25</v>
      </c>
      <c r="J353" s="19">
        <v>19203.9517241379</v>
      </c>
      <c r="K353" s="19">
        <v>15342</v>
      </c>
      <c r="L353" s="20">
        <v>1392286.5</v>
      </c>
      <c r="M353" s="21" t="s">
        <v>611</v>
      </c>
      <c r="N353" s="21" t="s">
        <v>612</v>
      </c>
      <c r="O353" s="22"/>
    </row>
    <row r="354" ht="16.5" spans="1:15">
      <c r="A354" s="34">
        <v>78</v>
      </c>
      <c r="B354" s="8" t="s">
        <v>997</v>
      </c>
      <c r="C354" s="8" t="s">
        <v>646</v>
      </c>
      <c r="D354" s="40" t="s">
        <v>609</v>
      </c>
      <c r="E354" s="44" t="s">
        <v>886</v>
      </c>
      <c r="F354" s="8">
        <v>3</v>
      </c>
      <c r="G354" s="41">
        <v>90.75</v>
      </c>
      <c r="H354" s="41">
        <v>72.5</v>
      </c>
      <c r="I354" s="8">
        <v>18.25</v>
      </c>
      <c r="J354" s="19">
        <v>19178.9172413793</v>
      </c>
      <c r="K354" s="19">
        <v>15322</v>
      </c>
      <c r="L354" s="20">
        <v>1390471.5</v>
      </c>
      <c r="M354" s="21" t="s">
        <v>611</v>
      </c>
      <c r="N354" s="21" t="s">
        <v>612</v>
      </c>
      <c r="O354" s="22"/>
    </row>
    <row r="355" ht="16.5" spans="1:15">
      <c r="A355" s="34">
        <v>79</v>
      </c>
      <c r="B355" s="8" t="s">
        <v>998</v>
      </c>
      <c r="C355" s="8" t="s">
        <v>648</v>
      </c>
      <c r="D355" s="40" t="s">
        <v>609</v>
      </c>
      <c r="E355" s="44" t="s">
        <v>886</v>
      </c>
      <c r="F355" s="8">
        <v>3</v>
      </c>
      <c r="G355" s="41">
        <v>90.75</v>
      </c>
      <c r="H355" s="41">
        <v>72.5</v>
      </c>
      <c r="I355" s="8">
        <v>18.25</v>
      </c>
      <c r="J355" s="19">
        <v>19153.8827586207</v>
      </c>
      <c r="K355" s="19">
        <v>15302</v>
      </c>
      <c r="L355" s="20">
        <v>1388656.5</v>
      </c>
      <c r="M355" s="21" t="s">
        <v>611</v>
      </c>
      <c r="N355" s="21" t="s">
        <v>612</v>
      </c>
      <c r="O355" s="22"/>
    </row>
    <row r="356" ht="16.5" spans="1:15">
      <c r="A356" s="34">
        <v>80</v>
      </c>
      <c r="B356" s="8" t="s">
        <v>999</v>
      </c>
      <c r="C356" s="8" t="s">
        <v>650</v>
      </c>
      <c r="D356" s="40" t="s">
        <v>609</v>
      </c>
      <c r="E356" s="44" t="s">
        <v>886</v>
      </c>
      <c r="F356" s="8">
        <v>3</v>
      </c>
      <c r="G356" s="41">
        <v>90.75</v>
      </c>
      <c r="H356" s="41">
        <v>72.5</v>
      </c>
      <c r="I356" s="8">
        <v>18.25</v>
      </c>
      <c r="J356" s="19">
        <v>18916.0551724138</v>
      </c>
      <c r="K356" s="19">
        <v>15112</v>
      </c>
      <c r="L356" s="20">
        <v>1371414</v>
      </c>
      <c r="M356" s="21" t="s">
        <v>611</v>
      </c>
      <c r="N356" s="21" t="s">
        <v>612</v>
      </c>
      <c r="O356" s="22"/>
    </row>
    <row r="357" ht="16.5" spans="1:15">
      <c r="A357" s="34">
        <v>81</v>
      </c>
      <c r="B357" s="8" t="s">
        <v>1000</v>
      </c>
      <c r="C357" s="8" t="s">
        <v>652</v>
      </c>
      <c r="D357" s="40" t="s">
        <v>609</v>
      </c>
      <c r="E357" s="44" t="s">
        <v>886</v>
      </c>
      <c r="F357" s="8">
        <v>3</v>
      </c>
      <c r="G357" s="41">
        <v>90.75</v>
      </c>
      <c r="H357" s="41">
        <v>72.5</v>
      </c>
      <c r="I357" s="8">
        <v>18.25</v>
      </c>
      <c r="J357" s="19">
        <v>19103.8137931034</v>
      </c>
      <c r="K357" s="19">
        <v>15262</v>
      </c>
      <c r="L357" s="20">
        <v>1385026.5</v>
      </c>
      <c r="M357" s="21" t="s">
        <v>611</v>
      </c>
      <c r="N357" s="21" t="s">
        <v>612</v>
      </c>
      <c r="O357" s="22"/>
    </row>
    <row r="358" ht="16.5" spans="1:15">
      <c r="A358" s="34">
        <v>82</v>
      </c>
      <c r="B358" s="8" t="s">
        <v>1001</v>
      </c>
      <c r="C358" s="8" t="s">
        <v>654</v>
      </c>
      <c r="D358" s="40" t="s">
        <v>609</v>
      </c>
      <c r="E358" s="44" t="s">
        <v>886</v>
      </c>
      <c r="F358" s="8">
        <v>3</v>
      </c>
      <c r="G358" s="41">
        <v>90.75</v>
      </c>
      <c r="H358" s="41">
        <v>72.5</v>
      </c>
      <c r="I358" s="8">
        <v>18.25</v>
      </c>
      <c r="J358" s="19">
        <v>19078.7793103448</v>
      </c>
      <c r="K358" s="19">
        <v>15242</v>
      </c>
      <c r="L358" s="20">
        <v>1383211.5</v>
      </c>
      <c r="M358" s="21" t="s">
        <v>611</v>
      </c>
      <c r="N358" s="21" t="s">
        <v>612</v>
      </c>
      <c r="O358" s="22"/>
    </row>
    <row r="359" ht="16.5" spans="1:15">
      <c r="A359" s="34">
        <v>83</v>
      </c>
      <c r="B359" s="8" t="s">
        <v>1002</v>
      </c>
      <c r="C359" s="8" t="s">
        <v>656</v>
      </c>
      <c r="D359" s="40" t="s">
        <v>609</v>
      </c>
      <c r="E359" s="44" t="s">
        <v>886</v>
      </c>
      <c r="F359" s="8">
        <v>3</v>
      </c>
      <c r="G359" s="41">
        <v>90.75</v>
      </c>
      <c r="H359" s="41">
        <v>72.5</v>
      </c>
      <c r="I359" s="8">
        <v>18.25</v>
      </c>
      <c r="J359" s="19">
        <v>19053.7448275862</v>
      </c>
      <c r="K359" s="19">
        <v>15222</v>
      </c>
      <c r="L359" s="20">
        <v>1381396.5</v>
      </c>
      <c r="M359" s="21" t="s">
        <v>611</v>
      </c>
      <c r="N359" s="21" t="s">
        <v>612</v>
      </c>
      <c r="O359" s="22"/>
    </row>
    <row r="360" ht="16.5" spans="1:15">
      <c r="A360" s="34">
        <v>84</v>
      </c>
      <c r="B360" s="8" t="s">
        <v>1003</v>
      </c>
      <c r="C360" s="8" t="s">
        <v>658</v>
      </c>
      <c r="D360" s="40" t="s">
        <v>609</v>
      </c>
      <c r="E360" s="44" t="s">
        <v>886</v>
      </c>
      <c r="F360" s="8">
        <v>3</v>
      </c>
      <c r="G360" s="41">
        <v>90.75</v>
      </c>
      <c r="H360" s="41">
        <v>72.5</v>
      </c>
      <c r="I360" s="8">
        <v>18.25</v>
      </c>
      <c r="J360" s="19">
        <v>19028.7103448276</v>
      </c>
      <c r="K360" s="19">
        <v>15202</v>
      </c>
      <c r="L360" s="20">
        <v>1379581.5</v>
      </c>
      <c r="M360" s="21" t="s">
        <v>611</v>
      </c>
      <c r="N360" s="21" t="s">
        <v>612</v>
      </c>
      <c r="O360" s="22"/>
    </row>
    <row r="361" ht="16.5" spans="1:15">
      <c r="A361" s="34">
        <v>85</v>
      </c>
      <c r="B361" s="8" t="s">
        <v>1004</v>
      </c>
      <c r="C361" s="8" t="s">
        <v>660</v>
      </c>
      <c r="D361" s="40" t="s">
        <v>609</v>
      </c>
      <c r="E361" s="44" t="s">
        <v>886</v>
      </c>
      <c r="F361" s="8">
        <v>3</v>
      </c>
      <c r="G361" s="41">
        <v>90.75</v>
      </c>
      <c r="H361" s="41">
        <v>72.5</v>
      </c>
      <c r="I361" s="8">
        <v>18.25</v>
      </c>
      <c r="J361" s="19">
        <v>19003.675862069</v>
      </c>
      <c r="K361" s="19">
        <v>15182</v>
      </c>
      <c r="L361" s="20">
        <v>1377766.5</v>
      </c>
      <c r="M361" s="21" t="s">
        <v>611</v>
      </c>
      <c r="N361" s="21" t="s">
        <v>612</v>
      </c>
      <c r="O361" s="22"/>
    </row>
    <row r="362" ht="16.5" spans="1:15">
      <c r="A362" s="34">
        <v>86</v>
      </c>
      <c r="B362" s="8" t="s">
        <v>1005</v>
      </c>
      <c r="C362" s="8" t="s">
        <v>662</v>
      </c>
      <c r="D362" s="40" t="s">
        <v>609</v>
      </c>
      <c r="E362" s="44" t="s">
        <v>886</v>
      </c>
      <c r="F362" s="8">
        <v>3</v>
      </c>
      <c r="G362" s="41">
        <v>90.75</v>
      </c>
      <c r="H362" s="41">
        <v>72.5</v>
      </c>
      <c r="I362" s="8">
        <v>18.25</v>
      </c>
      <c r="J362" s="19">
        <v>18978.6413793103</v>
      </c>
      <c r="K362" s="19">
        <v>15162</v>
      </c>
      <c r="L362" s="20">
        <v>1375951.5</v>
      </c>
      <c r="M362" s="21" t="s">
        <v>611</v>
      </c>
      <c r="N362" s="21" t="s">
        <v>612</v>
      </c>
      <c r="O362" s="22"/>
    </row>
    <row r="363" ht="16.5" spans="1:15">
      <c r="A363" s="34">
        <v>87</v>
      </c>
      <c r="B363" s="8" t="s">
        <v>1006</v>
      </c>
      <c r="C363" s="8" t="s">
        <v>664</v>
      </c>
      <c r="D363" s="40" t="s">
        <v>609</v>
      </c>
      <c r="E363" s="44" t="s">
        <v>886</v>
      </c>
      <c r="F363" s="8">
        <v>3</v>
      </c>
      <c r="G363" s="41">
        <v>90.75</v>
      </c>
      <c r="H363" s="41">
        <v>72.5</v>
      </c>
      <c r="I363" s="8">
        <v>18.25</v>
      </c>
      <c r="J363" s="19">
        <v>18953.6068965517</v>
      </c>
      <c r="K363" s="19">
        <v>15142</v>
      </c>
      <c r="L363" s="20">
        <v>1374136.5</v>
      </c>
      <c r="M363" s="21" t="s">
        <v>611</v>
      </c>
      <c r="N363" s="21" t="s">
        <v>612</v>
      </c>
      <c r="O363" s="22"/>
    </row>
    <row r="364" ht="16.5" spans="1:15">
      <c r="A364" s="34">
        <v>88</v>
      </c>
      <c r="B364" s="8" t="s">
        <v>1007</v>
      </c>
      <c r="C364" s="8" t="s">
        <v>666</v>
      </c>
      <c r="D364" s="40" t="s">
        <v>609</v>
      </c>
      <c r="E364" s="44" t="s">
        <v>886</v>
      </c>
      <c r="F364" s="8">
        <v>3</v>
      </c>
      <c r="G364" s="41">
        <v>90.75</v>
      </c>
      <c r="H364" s="41">
        <v>72.5</v>
      </c>
      <c r="I364" s="8">
        <v>18.25</v>
      </c>
      <c r="J364" s="19">
        <v>18928.5724137931</v>
      </c>
      <c r="K364" s="19">
        <v>15122</v>
      </c>
      <c r="L364" s="20">
        <v>1372321.5</v>
      </c>
      <c r="M364" s="21" t="s">
        <v>611</v>
      </c>
      <c r="N364" s="21" t="s">
        <v>612</v>
      </c>
      <c r="O364" s="22"/>
    </row>
    <row r="365" ht="16.5" spans="1:15">
      <c r="A365" s="34">
        <v>89</v>
      </c>
      <c r="B365" s="8" t="s">
        <v>1008</v>
      </c>
      <c r="C365" s="8" t="s">
        <v>668</v>
      </c>
      <c r="D365" s="40" t="s">
        <v>609</v>
      </c>
      <c r="E365" s="44" t="s">
        <v>886</v>
      </c>
      <c r="F365" s="8">
        <v>3</v>
      </c>
      <c r="G365" s="41">
        <v>90.75</v>
      </c>
      <c r="H365" s="41">
        <v>72.5</v>
      </c>
      <c r="I365" s="8">
        <v>18.25</v>
      </c>
      <c r="J365" s="19">
        <v>18903.5379310345</v>
      </c>
      <c r="K365" s="19">
        <v>15102</v>
      </c>
      <c r="L365" s="20">
        <v>1370506.5</v>
      </c>
      <c r="M365" s="21" t="s">
        <v>611</v>
      </c>
      <c r="N365" s="21" t="s">
        <v>612</v>
      </c>
      <c r="O365" s="22"/>
    </row>
    <row r="366" ht="16.5" spans="1:15">
      <c r="A366" s="34">
        <v>90</v>
      </c>
      <c r="B366" s="8" t="s">
        <v>1009</v>
      </c>
      <c r="C366" s="8" t="s">
        <v>670</v>
      </c>
      <c r="D366" s="40" t="s">
        <v>609</v>
      </c>
      <c r="E366" s="44" t="s">
        <v>886</v>
      </c>
      <c r="F366" s="8">
        <v>3</v>
      </c>
      <c r="G366" s="41">
        <v>90.75</v>
      </c>
      <c r="H366" s="41">
        <v>72.5</v>
      </c>
      <c r="I366" s="8">
        <v>18.25</v>
      </c>
      <c r="J366" s="19">
        <v>18665.7103448276</v>
      </c>
      <c r="K366" s="19">
        <v>14912</v>
      </c>
      <c r="L366" s="20">
        <v>1353264</v>
      </c>
      <c r="M366" s="21" t="s">
        <v>611</v>
      </c>
      <c r="N366" s="21" t="s">
        <v>612</v>
      </c>
      <c r="O366" s="22"/>
    </row>
    <row r="367" ht="16.5" spans="1:15">
      <c r="A367" s="34">
        <v>91</v>
      </c>
      <c r="B367" s="8" t="s">
        <v>1010</v>
      </c>
      <c r="C367" s="8" t="s">
        <v>608</v>
      </c>
      <c r="D367" s="40" t="s">
        <v>609</v>
      </c>
      <c r="E367" s="44" t="s">
        <v>701</v>
      </c>
      <c r="F367" s="8">
        <v>3</v>
      </c>
      <c r="G367" s="41">
        <v>90.75</v>
      </c>
      <c r="H367" s="41">
        <v>72.5</v>
      </c>
      <c r="I367" s="8">
        <v>18.25</v>
      </c>
      <c r="J367" s="23">
        <v>0</v>
      </c>
      <c r="K367" s="23">
        <v>0</v>
      </c>
      <c r="L367" s="24">
        <v>0</v>
      </c>
      <c r="M367" s="21"/>
      <c r="N367" s="21" t="s">
        <v>920</v>
      </c>
      <c r="O367" s="22"/>
    </row>
    <row r="368" ht="16.5" spans="1:15">
      <c r="A368" s="34">
        <v>92</v>
      </c>
      <c r="B368" s="8" t="s">
        <v>1011</v>
      </c>
      <c r="C368" s="8" t="s">
        <v>614</v>
      </c>
      <c r="D368" s="40" t="s">
        <v>609</v>
      </c>
      <c r="E368" s="44" t="s">
        <v>701</v>
      </c>
      <c r="F368" s="8">
        <v>3</v>
      </c>
      <c r="G368" s="41">
        <v>90.75</v>
      </c>
      <c r="H368" s="41">
        <v>72.5</v>
      </c>
      <c r="I368" s="8">
        <v>18.25</v>
      </c>
      <c r="J368" s="23">
        <v>0</v>
      </c>
      <c r="K368" s="23">
        <v>0</v>
      </c>
      <c r="L368" s="24">
        <v>0</v>
      </c>
      <c r="M368" s="21"/>
      <c r="N368" s="21" t="s">
        <v>920</v>
      </c>
      <c r="O368" s="22"/>
    </row>
    <row r="369" ht="16.5" spans="1:15">
      <c r="A369" s="34">
        <v>93</v>
      </c>
      <c r="B369" s="8" t="s">
        <v>1012</v>
      </c>
      <c r="C369" s="8" t="s">
        <v>616</v>
      </c>
      <c r="D369" s="40" t="s">
        <v>609</v>
      </c>
      <c r="E369" s="44" t="s">
        <v>701</v>
      </c>
      <c r="F369" s="8">
        <v>3</v>
      </c>
      <c r="G369" s="41">
        <v>90.75</v>
      </c>
      <c r="H369" s="41">
        <v>72.5</v>
      </c>
      <c r="I369" s="8">
        <v>18.25</v>
      </c>
      <c r="J369" s="23">
        <v>0</v>
      </c>
      <c r="K369" s="23">
        <v>0</v>
      </c>
      <c r="L369" s="24">
        <v>0</v>
      </c>
      <c r="M369" s="21"/>
      <c r="N369" s="21" t="s">
        <v>920</v>
      </c>
      <c r="O369" s="22"/>
    </row>
    <row r="370" ht="16.5" spans="1:15">
      <c r="A370" s="34">
        <v>94</v>
      </c>
      <c r="B370" s="8" t="s">
        <v>1013</v>
      </c>
      <c r="C370" s="8" t="s">
        <v>618</v>
      </c>
      <c r="D370" s="40" t="s">
        <v>609</v>
      </c>
      <c r="E370" s="44" t="s">
        <v>701</v>
      </c>
      <c r="F370" s="8">
        <v>3</v>
      </c>
      <c r="G370" s="41">
        <v>90.75</v>
      </c>
      <c r="H370" s="41">
        <v>72.5</v>
      </c>
      <c r="I370" s="8">
        <v>18.25</v>
      </c>
      <c r="J370" s="23">
        <v>0</v>
      </c>
      <c r="K370" s="23">
        <v>0</v>
      </c>
      <c r="L370" s="24">
        <v>0</v>
      </c>
      <c r="M370" s="21"/>
      <c r="N370" s="21" t="s">
        <v>920</v>
      </c>
      <c r="O370" s="22"/>
    </row>
    <row r="371" ht="16.5" spans="1:15">
      <c r="A371" s="34">
        <v>95</v>
      </c>
      <c r="B371" s="8" t="s">
        <v>1014</v>
      </c>
      <c r="C371" s="8" t="s">
        <v>620</v>
      </c>
      <c r="D371" s="40" t="s">
        <v>609</v>
      </c>
      <c r="E371" s="44" t="s">
        <v>701</v>
      </c>
      <c r="F371" s="8">
        <v>3</v>
      </c>
      <c r="G371" s="41">
        <v>90.75</v>
      </c>
      <c r="H371" s="41">
        <v>72.5</v>
      </c>
      <c r="I371" s="8">
        <v>18.25</v>
      </c>
      <c r="J371" s="23">
        <v>0</v>
      </c>
      <c r="K371" s="23">
        <v>0</v>
      </c>
      <c r="L371" s="24">
        <v>0</v>
      </c>
      <c r="M371" s="21"/>
      <c r="N371" s="21" t="s">
        <v>920</v>
      </c>
      <c r="O371" s="22"/>
    </row>
    <row r="372" ht="16.5" spans="1:15">
      <c r="A372" s="34">
        <v>96</v>
      </c>
      <c r="B372" s="8" t="s">
        <v>1015</v>
      </c>
      <c r="C372" s="8" t="s">
        <v>622</v>
      </c>
      <c r="D372" s="40" t="s">
        <v>609</v>
      </c>
      <c r="E372" s="44" t="s">
        <v>701</v>
      </c>
      <c r="F372" s="8">
        <v>3</v>
      </c>
      <c r="G372" s="41">
        <v>90.75</v>
      </c>
      <c r="H372" s="41">
        <v>72.5</v>
      </c>
      <c r="I372" s="8">
        <v>18.25</v>
      </c>
      <c r="J372" s="23">
        <v>0</v>
      </c>
      <c r="K372" s="23">
        <v>0</v>
      </c>
      <c r="L372" s="24">
        <v>0</v>
      </c>
      <c r="M372" s="21"/>
      <c r="N372" s="21" t="s">
        <v>920</v>
      </c>
      <c r="O372" s="22"/>
    </row>
    <row r="373" ht="16.5" spans="1:15">
      <c r="A373" s="34">
        <v>97</v>
      </c>
      <c r="B373" s="8" t="s">
        <v>1016</v>
      </c>
      <c r="C373" s="8" t="s">
        <v>624</v>
      </c>
      <c r="D373" s="40" t="s">
        <v>609</v>
      </c>
      <c r="E373" s="44" t="s">
        <v>701</v>
      </c>
      <c r="F373" s="8">
        <v>3</v>
      </c>
      <c r="G373" s="41">
        <v>90.75</v>
      </c>
      <c r="H373" s="41">
        <v>72.5</v>
      </c>
      <c r="I373" s="8">
        <v>18.25</v>
      </c>
      <c r="J373" s="23">
        <v>0</v>
      </c>
      <c r="K373" s="23">
        <v>0</v>
      </c>
      <c r="L373" s="24">
        <v>0</v>
      </c>
      <c r="M373" s="21"/>
      <c r="N373" s="21" t="s">
        <v>920</v>
      </c>
      <c r="O373" s="22"/>
    </row>
    <row r="374" ht="16.5" spans="1:15">
      <c r="A374" s="34">
        <v>98</v>
      </c>
      <c r="B374" s="8" t="s">
        <v>1017</v>
      </c>
      <c r="C374" s="8" t="s">
        <v>626</v>
      </c>
      <c r="D374" s="40" t="s">
        <v>609</v>
      </c>
      <c r="E374" s="44" t="s">
        <v>701</v>
      </c>
      <c r="F374" s="8">
        <v>3</v>
      </c>
      <c r="G374" s="41">
        <v>90.75</v>
      </c>
      <c r="H374" s="41">
        <v>72.5</v>
      </c>
      <c r="I374" s="8">
        <v>18.25</v>
      </c>
      <c r="J374" s="23">
        <v>0</v>
      </c>
      <c r="K374" s="23">
        <v>0</v>
      </c>
      <c r="L374" s="24">
        <v>0</v>
      </c>
      <c r="M374" s="21"/>
      <c r="N374" s="21" t="s">
        <v>920</v>
      </c>
      <c r="O374" s="22"/>
    </row>
    <row r="375" ht="16.5" spans="1:15">
      <c r="A375" s="34">
        <v>99</v>
      </c>
      <c r="B375" s="8" t="s">
        <v>1018</v>
      </c>
      <c r="C375" s="8" t="s">
        <v>628</v>
      </c>
      <c r="D375" s="40" t="s">
        <v>609</v>
      </c>
      <c r="E375" s="44" t="s">
        <v>701</v>
      </c>
      <c r="F375" s="8">
        <v>3</v>
      </c>
      <c r="G375" s="41">
        <v>90.75</v>
      </c>
      <c r="H375" s="41">
        <v>72.5</v>
      </c>
      <c r="I375" s="8">
        <v>18.25</v>
      </c>
      <c r="J375" s="23">
        <v>0</v>
      </c>
      <c r="K375" s="23">
        <v>0</v>
      </c>
      <c r="L375" s="24">
        <v>0</v>
      </c>
      <c r="M375" s="21"/>
      <c r="N375" s="21" t="s">
        <v>920</v>
      </c>
      <c r="O375" s="22"/>
    </row>
    <row r="376" ht="16.5" spans="1:15">
      <c r="A376" s="34">
        <v>100</v>
      </c>
      <c r="B376" s="8" t="s">
        <v>1019</v>
      </c>
      <c r="C376" s="8" t="s">
        <v>630</v>
      </c>
      <c r="D376" s="40" t="s">
        <v>609</v>
      </c>
      <c r="E376" s="44" t="s">
        <v>701</v>
      </c>
      <c r="F376" s="8">
        <v>3</v>
      </c>
      <c r="G376" s="41">
        <v>90.75</v>
      </c>
      <c r="H376" s="41">
        <v>72.5</v>
      </c>
      <c r="I376" s="8">
        <v>18.25</v>
      </c>
      <c r="J376" s="23">
        <v>0</v>
      </c>
      <c r="K376" s="23">
        <v>0</v>
      </c>
      <c r="L376" s="24">
        <v>0</v>
      </c>
      <c r="M376" s="21"/>
      <c r="N376" s="21" t="s">
        <v>920</v>
      </c>
      <c r="O376" s="22"/>
    </row>
    <row r="377" ht="16.5" spans="1:15">
      <c r="A377" s="34">
        <v>101</v>
      </c>
      <c r="B377" s="8" t="s">
        <v>1020</v>
      </c>
      <c r="C377" s="8" t="s">
        <v>632</v>
      </c>
      <c r="D377" s="40" t="s">
        <v>609</v>
      </c>
      <c r="E377" s="44" t="s">
        <v>701</v>
      </c>
      <c r="F377" s="8">
        <v>3</v>
      </c>
      <c r="G377" s="41">
        <v>90.75</v>
      </c>
      <c r="H377" s="41">
        <v>72.5</v>
      </c>
      <c r="I377" s="8">
        <v>18.25</v>
      </c>
      <c r="J377" s="23">
        <v>0</v>
      </c>
      <c r="K377" s="23">
        <v>0</v>
      </c>
      <c r="L377" s="24">
        <v>0</v>
      </c>
      <c r="M377" s="21"/>
      <c r="N377" s="21" t="s">
        <v>920</v>
      </c>
      <c r="O377" s="22"/>
    </row>
    <row r="378" ht="16.5" spans="1:15">
      <c r="A378" s="34">
        <v>102</v>
      </c>
      <c r="B378" s="8" t="s">
        <v>1021</v>
      </c>
      <c r="C378" s="8" t="s">
        <v>634</v>
      </c>
      <c r="D378" s="40" t="s">
        <v>609</v>
      </c>
      <c r="E378" s="44" t="s">
        <v>701</v>
      </c>
      <c r="F378" s="8">
        <v>3</v>
      </c>
      <c r="G378" s="41">
        <v>90.75</v>
      </c>
      <c r="H378" s="41">
        <v>72.5</v>
      </c>
      <c r="I378" s="8">
        <v>18.25</v>
      </c>
      <c r="J378" s="23">
        <v>0</v>
      </c>
      <c r="K378" s="23">
        <v>0</v>
      </c>
      <c r="L378" s="24">
        <v>0</v>
      </c>
      <c r="M378" s="21"/>
      <c r="N378" s="21" t="s">
        <v>920</v>
      </c>
      <c r="O378" s="22"/>
    </row>
    <row r="379" ht="16.5" spans="1:15">
      <c r="A379" s="34">
        <v>103</v>
      </c>
      <c r="B379" s="8" t="s">
        <v>1022</v>
      </c>
      <c r="C379" s="8" t="s">
        <v>636</v>
      </c>
      <c r="D379" s="40" t="s">
        <v>609</v>
      </c>
      <c r="E379" s="44" t="s">
        <v>701</v>
      </c>
      <c r="F379" s="8">
        <v>3</v>
      </c>
      <c r="G379" s="41">
        <v>90.75</v>
      </c>
      <c r="H379" s="41">
        <v>72.5</v>
      </c>
      <c r="I379" s="8">
        <v>18.25</v>
      </c>
      <c r="J379" s="23">
        <v>0</v>
      </c>
      <c r="K379" s="23">
        <v>0</v>
      </c>
      <c r="L379" s="24">
        <v>0</v>
      </c>
      <c r="M379" s="21"/>
      <c r="N379" s="21" t="s">
        <v>920</v>
      </c>
      <c r="O379" s="22"/>
    </row>
    <row r="380" ht="16.5" spans="1:15">
      <c r="A380" s="34">
        <v>104</v>
      </c>
      <c r="B380" s="8" t="s">
        <v>1023</v>
      </c>
      <c r="C380" s="8" t="s">
        <v>638</v>
      </c>
      <c r="D380" s="40" t="s">
        <v>609</v>
      </c>
      <c r="E380" s="44" t="s">
        <v>701</v>
      </c>
      <c r="F380" s="8">
        <v>3</v>
      </c>
      <c r="G380" s="41">
        <v>90.75</v>
      </c>
      <c r="H380" s="41">
        <v>72.5</v>
      </c>
      <c r="I380" s="8">
        <v>18.25</v>
      </c>
      <c r="J380" s="23">
        <v>0</v>
      </c>
      <c r="K380" s="23">
        <v>0</v>
      </c>
      <c r="L380" s="24">
        <v>0</v>
      </c>
      <c r="M380" s="21"/>
      <c r="N380" s="21" t="s">
        <v>920</v>
      </c>
      <c r="O380" s="22"/>
    </row>
    <row r="381" ht="16.5" spans="1:15">
      <c r="A381" s="34">
        <v>105</v>
      </c>
      <c r="B381" s="8" t="s">
        <v>1024</v>
      </c>
      <c r="C381" s="8" t="s">
        <v>640</v>
      </c>
      <c r="D381" s="40" t="s">
        <v>609</v>
      </c>
      <c r="E381" s="44" t="s">
        <v>701</v>
      </c>
      <c r="F381" s="8">
        <v>3</v>
      </c>
      <c r="G381" s="41">
        <v>90.75</v>
      </c>
      <c r="H381" s="41">
        <v>72.5</v>
      </c>
      <c r="I381" s="8">
        <v>18.25</v>
      </c>
      <c r="J381" s="23">
        <v>0</v>
      </c>
      <c r="K381" s="23">
        <v>0</v>
      </c>
      <c r="L381" s="24">
        <v>0</v>
      </c>
      <c r="M381" s="21"/>
      <c r="N381" s="21" t="s">
        <v>920</v>
      </c>
      <c r="O381" s="22"/>
    </row>
    <row r="382" ht="16.5" spans="1:15">
      <c r="A382" s="34">
        <v>106</v>
      </c>
      <c r="B382" s="8" t="s">
        <v>1025</v>
      </c>
      <c r="C382" s="8" t="s">
        <v>642</v>
      </c>
      <c r="D382" s="40" t="s">
        <v>609</v>
      </c>
      <c r="E382" s="44" t="s">
        <v>701</v>
      </c>
      <c r="F382" s="8">
        <v>3</v>
      </c>
      <c r="G382" s="41">
        <v>90.75</v>
      </c>
      <c r="H382" s="41">
        <v>72.5</v>
      </c>
      <c r="I382" s="8">
        <v>18.25</v>
      </c>
      <c r="J382" s="23">
        <v>0</v>
      </c>
      <c r="K382" s="23">
        <v>0</v>
      </c>
      <c r="L382" s="24">
        <v>0</v>
      </c>
      <c r="M382" s="21"/>
      <c r="N382" s="21" t="s">
        <v>920</v>
      </c>
      <c r="O382" s="22"/>
    </row>
    <row r="383" ht="16.5" spans="1:15">
      <c r="A383" s="34">
        <v>107</v>
      </c>
      <c r="B383" s="8" t="s">
        <v>1026</v>
      </c>
      <c r="C383" s="8" t="s">
        <v>644</v>
      </c>
      <c r="D383" s="40" t="s">
        <v>609</v>
      </c>
      <c r="E383" s="44" t="s">
        <v>701</v>
      </c>
      <c r="F383" s="8">
        <v>3</v>
      </c>
      <c r="G383" s="41">
        <v>90.75</v>
      </c>
      <c r="H383" s="41">
        <v>72.5</v>
      </c>
      <c r="I383" s="8">
        <v>18.25</v>
      </c>
      <c r="J383" s="23">
        <v>0</v>
      </c>
      <c r="K383" s="23">
        <v>0</v>
      </c>
      <c r="L383" s="24">
        <v>0</v>
      </c>
      <c r="M383" s="21"/>
      <c r="N383" s="21" t="s">
        <v>920</v>
      </c>
      <c r="O383" s="22"/>
    </row>
    <row r="384" ht="16.5" spans="1:15">
      <c r="A384" s="34">
        <v>108</v>
      </c>
      <c r="B384" s="8" t="s">
        <v>1027</v>
      </c>
      <c r="C384" s="8" t="s">
        <v>646</v>
      </c>
      <c r="D384" s="40" t="s">
        <v>609</v>
      </c>
      <c r="E384" s="44" t="s">
        <v>701</v>
      </c>
      <c r="F384" s="8">
        <v>3</v>
      </c>
      <c r="G384" s="41">
        <v>90.75</v>
      </c>
      <c r="H384" s="41">
        <v>72.5</v>
      </c>
      <c r="I384" s="8">
        <v>18.25</v>
      </c>
      <c r="J384" s="23">
        <v>0</v>
      </c>
      <c r="K384" s="23">
        <v>0</v>
      </c>
      <c r="L384" s="24">
        <v>0</v>
      </c>
      <c r="M384" s="21"/>
      <c r="N384" s="21" t="s">
        <v>920</v>
      </c>
      <c r="O384" s="22"/>
    </row>
    <row r="385" ht="16.5" spans="1:15">
      <c r="A385" s="34">
        <v>109</v>
      </c>
      <c r="B385" s="8" t="s">
        <v>1028</v>
      </c>
      <c r="C385" s="8" t="s">
        <v>648</v>
      </c>
      <c r="D385" s="40" t="s">
        <v>609</v>
      </c>
      <c r="E385" s="44" t="s">
        <v>701</v>
      </c>
      <c r="F385" s="8">
        <v>3</v>
      </c>
      <c r="G385" s="41">
        <v>90.75</v>
      </c>
      <c r="H385" s="41">
        <v>72.5</v>
      </c>
      <c r="I385" s="8">
        <v>18.25</v>
      </c>
      <c r="J385" s="23">
        <v>0</v>
      </c>
      <c r="K385" s="23">
        <v>0</v>
      </c>
      <c r="L385" s="24">
        <v>0</v>
      </c>
      <c r="M385" s="21"/>
      <c r="N385" s="21" t="s">
        <v>920</v>
      </c>
      <c r="O385" s="22"/>
    </row>
    <row r="386" ht="16.5" spans="1:15">
      <c r="A386" s="34">
        <v>110</v>
      </c>
      <c r="B386" s="8" t="s">
        <v>1029</v>
      </c>
      <c r="C386" s="8" t="s">
        <v>650</v>
      </c>
      <c r="D386" s="40" t="s">
        <v>609</v>
      </c>
      <c r="E386" s="44" t="s">
        <v>701</v>
      </c>
      <c r="F386" s="8">
        <v>3</v>
      </c>
      <c r="G386" s="41">
        <v>90.75</v>
      </c>
      <c r="H386" s="41">
        <v>72.5</v>
      </c>
      <c r="I386" s="8">
        <v>18.25</v>
      </c>
      <c r="J386" s="23">
        <v>0</v>
      </c>
      <c r="K386" s="23">
        <v>0</v>
      </c>
      <c r="L386" s="24">
        <v>0</v>
      </c>
      <c r="M386" s="21"/>
      <c r="N386" s="21" t="s">
        <v>920</v>
      </c>
      <c r="O386" s="22"/>
    </row>
    <row r="387" ht="16.5" spans="1:15">
      <c r="A387" s="34">
        <v>111</v>
      </c>
      <c r="B387" s="8" t="s">
        <v>1030</v>
      </c>
      <c r="C387" s="8" t="s">
        <v>652</v>
      </c>
      <c r="D387" s="40" t="s">
        <v>609</v>
      </c>
      <c r="E387" s="44" t="s">
        <v>701</v>
      </c>
      <c r="F387" s="8">
        <v>3</v>
      </c>
      <c r="G387" s="41">
        <v>90.75</v>
      </c>
      <c r="H387" s="41">
        <v>72.5</v>
      </c>
      <c r="I387" s="8">
        <v>18.25</v>
      </c>
      <c r="J387" s="23">
        <v>0</v>
      </c>
      <c r="K387" s="23">
        <v>0</v>
      </c>
      <c r="L387" s="24">
        <v>0</v>
      </c>
      <c r="M387" s="21"/>
      <c r="N387" s="21" t="s">
        <v>920</v>
      </c>
      <c r="O387" s="22"/>
    </row>
    <row r="388" ht="16.5" spans="1:15">
      <c r="A388" s="34">
        <v>112</v>
      </c>
      <c r="B388" s="8" t="s">
        <v>1031</v>
      </c>
      <c r="C388" s="8" t="s">
        <v>654</v>
      </c>
      <c r="D388" s="40" t="s">
        <v>609</v>
      </c>
      <c r="E388" s="44" t="s">
        <v>701</v>
      </c>
      <c r="F388" s="8">
        <v>3</v>
      </c>
      <c r="G388" s="41">
        <v>90.75</v>
      </c>
      <c r="H388" s="41">
        <v>72.5</v>
      </c>
      <c r="I388" s="8">
        <v>18.25</v>
      </c>
      <c r="J388" s="23">
        <v>0</v>
      </c>
      <c r="K388" s="23">
        <v>0</v>
      </c>
      <c r="L388" s="24">
        <v>0</v>
      </c>
      <c r="M388" s="21"/>
      <c r="N388" s="21" t="s">
        <v>920</v>
      </c>
      <c r="O388" s="22"/>
    </row>
    <row r="389" ht="16.5" spans="1:15">
      <c r="A389" s="34">
        <v>113</v>
      </c>
      <c r="B389" s="8" t="s">
        <v>1032</v>
      </c>
      <c r="C389" s="8" t="s">
        <v>656</v>
      </c>
      <c r="D389" s="40" t="s">
        <v>609</v>
      </c>
      <c r="E389" s="44" t="s">
        <v>701</v>
      </c>
      <c r="F389" s="8">
        <v>3</v>
      </c>
      <c r="G389" s="41">
        <v>90.75</v>
      </c>
      <c r="H389" s="41">
        <v>72.5</v>
      </c>
      <c r="I389" s="8">
        <v>18.25</v>
      </c>
      <c r="J389" s="23">
        <v>0</v>
      </c>
      <c r="K389" s="23">
        <v>0</v>
      </c>
      <c r="L389" s="24">
        <v>0</v>
      </c>
      <c r="M389" s="21"/>
      <c r="N389" s="21" t="s">
        <v>920</v>
      </c>
      <c r="O389" s="22"/>
    </row>
    <row r="390" ht="16.5" spans="1:15">
      <c r="A390" s="34">
        <v>114</v>
      </c>
      <c r="B390" s="8" t="s">
        <v>1033</v>
      </c>
      <c r="C390" s="8" t="s">
        <v>658</v>
      </c>
      <c r="D390" s="40" t="s">
        <v>609</v>
      </c>
      <c r="E390" s="44" t="s">
        <v>701</v>
      </c>
      <c r="F390" s="8">
        <v>3</v>
      </c>
      <c r="G390" s="41">
        <v>90.75</v>
      </c>
      <c r="H390" s="41">
        <v>72.5</v>
      </c>
      <c r="I390" s="8">
        <v>18.25</v>
      </c>
      <c r="J390" s="23">
        <v>0</v>
      </c>
      <c r="K390" s="23">
        <v>0</v>
      </c>
      <c r="L390" s="24">
        <v>0</v>
      </c>
      <c r="M390" s="21"/>
      <c r="N390" s="21" t="s">
        <v>920</v>
      </c>
      <c r="O390" s="22"/>
    </row>
    <row r="391" ht="16.5" spans="1:15">
      <c r="A391" s="34">
        <v>115</v>
      </c>
      <c r="B391" s="8" t="s">
        <v>1034</v>
      </c>
      <c r="C391" s="8" t="s">
        <v>660</v>
      </c>
      <c r="D391" s="40" t="s">
        <v>609</v>
      </c>
      <c r="E391" s="44" t="s">
        <v>701</v>
      </c>
      <c r="F391" s="8">
        <v>3</v>
      </c>
      <c r="G391" s="41">
        <v>90.75</v>
      </c>
      <c r="H391" s="41">
        <v>72.5</v>
      </c>
      <c r="I391" s="8">
        <v>18.25</v>
      </c>
      <c r="J391" s="23">
        <v>0</v>
      </c>
      <c r="K391" s="23">
        <v>0</v>
      </c>
      <c r="L391" s="24">
        <v>0</v>
      </c>
      <c r="M391" s="21"/>
      <c r="N391" s="21" t="s">
        <v>920</v>
      </c>
      <c r="O391" s="22"/>
    </row>
    <row r="392" ht="16.5" spans="1:15">
      <c r="A392" s="34">
        <v>116</v>
      </c>
      <c r="B392" s="8" t="s">
        <v>1035</v>
      </c>
      <c r="C392" s="8" t="s">
        <v>662</v>
      </c>
      <c r="D392" s="40" t="s">
        <v>609</v>
      </c>
      <c r="E392" s="44" t="s">
        <v>701</v>
      </c>
      <c r="F392" s="8">
        <v>3</v>
      </c>
      <c r="G392" s="41">
        <v>90.75</v>
      </c>
      <c r="H392" s="41">
        <v>72.5</v>
      </c>
      <c r="I392" s="8">
        <v>18.25</v>
      </c>
      <c r="J392" s="23">
        <v>0</v>
      </c>
      <c r="K392" s="23">
        <v>0</v>
      </c>
      <c r="L392" s="24">
        <v>0</v>
      </c>
      <c r="M392" s="21"/>
      <c r="N392" s="21" t="s">
        <v>920</v>
      </c>
      <c r="O392" s="22"/>
    </row>
    <row r="393" ht="16.5" spans="1:15">
      <c r="A393" s="34">
        <v>117</v>
      </c>
      <c r="B393" s="8" t="s">
        <v>1036</v>
      </c>
      <c r="C393" s="8" t="s">
        <v>664</v>
      </c>
      <c r="D393" s="40" t="s">
        <v>609</v>
      </c>
      <c r="E393" s="44" t="s">
        <v>701</v>
      </c>
      <c r="F393" s="8">
        <v>3</v>
      </c>
      <c r="G393" s="41">
        <v>90.75</v>
      </c>
      <c r="H393" s="41">
        <v>72.5</v>
      </c>
      <c r="I393" s="8">
        <v>18.25</v>
      </c>
      <c r="J393" s="23">
        <v>0</v>
      </c>
      <c r="K393" s="23">
        <v>0</v>
      </c>
      <c r="L393" s="24">
        <v>0</v>
      </c>
      <c r="M393" s="21"/>
      <c r="N393" s="21" t="s">
        <v>920</v>
      </c>
      <c r="O393" s="22"/>
    </row>
    <row r="394" ht="16.5" spans="1:15">
      <c r="A394" s="34">
        <v>118</v>
      </c>
      <c r="B394" s="8" t="s">
        <v>1037</v>
      </c>
      <c r="C394" s="8" t="s">
        <v>666</v>
      </c>
      <c r="D394" s="40" t="s">
        <v>609</v>
      </c>
      <c r="E394" s="44" t="s">
        <v>701</v>
      </c>
      <c r="F394" s="8">
        <v>3</v>
      </c>
      <c r="G394" s="41">
        <v>90.75</v>
      </c>
      <c r="H394" s="41">
        <v>72.5</v>
      </c>
      <c r="I394" s="8">
        <v>18.25</v>
      </c>
      <c r="J394" s="23">
        <v>0</v>
      </c>
      <c r="K394" s="23">
        <v>0</v>
      </c>
      <c r="L394" s="24">
        <v>0</v>
      </c>
      <c r="M394" s="21"/>
      <c r="N394" s="21" t="s">
        <v>920</v>
      </c>
      <c r="O394" s="22"/>
    </row>
    <row r="395" ht="16.5" spans="1:15">
      <c r="A395" s="34">
        <v>119</v>
      </c>
      <c r="B395" s="8" t="s">
        <v>1038</v>
      </c>
      <c r="C395" s="8" t="s">
        <v>668</v>
      </c>
      <c r="D395" s="40" t="s">
        <v>609</v>
      </c>
      <c r="E395" s="44" t="s">
        <v>701</v>
      </c>
      <c r="F395" s="8">
        <v>3</v>
      </c>
      <c r="G395" s="41">
        <v>90.75</v>
      </c>
      <c r="H395" s="41">
        <v>72.5</v>
      </c>
      <c r="I395" s="8">
        <v>18.25</v>
      </c>
      <c r="J395" s="23">
        <v>0</v>
      </c>
      <c r="K395" s="23">
        <v>0</v>
      </c>
      <c r="L395" s="24">
        <v>0</v>
      </c>
      <c r="M395" s="21"/>
      <c r="N395" s="21" t="s">
        <v>920</v>
      </c>
      <c r="O395" s="22"/>
    </row>
    <row r="396" ht="16.5" spans="1:15">
      <c r="A396" s="34">
        <v>120</v>
      </c>
      <c r="B396" s="8" t="s">
        <v>1039</v>
      </c>
      <c r="C396" s="8" t="s">
        <v>670</v>
      </c>
      <c r="D396" s="40" t="s">
        <v>609</v>
      </c>
      <c r="E396" s="44" t="s">
        <v>701</v>
      </c>
      <c r="F396" s="8">
        <v>3</v>
      </c>
      <c r="G396" s="41">
        <v>90.75</v>
      </c>
      <c r="H396" s="41">
        <v>72.5</v>
      </c>
      <c r="I396" s="8">
        <v>18.25</v>
      </c>
      <c r="J396" s="19">
        <v>18703.2620689655</v>
      </c>
      <c r="K396" s="19">
        <v>14942</v>
      </c>
      <c r="L396" s="20">
        <v>1355986.5</v>
      </c>
      <c r="M396" s="21" t="s">
        <v>611</v>
      </c>
      <c r="N396" s="21" t="s">
        <v>612</v>
      </c>
      <c r="O396" s="22"/>
    </row>
    <row r="397" ht="16.5" spans="1:15">
      <c r="A397" s="34">
        <v>121</v>
      </c>
      <c r="B397" s="8" t="s">
        <v>1040</v>
      </c>
      <c r="C397" s="8" t="s">
        <v>608</v>
      </c>
      <c r="D397" s="40" t="s">
        <v>950</v>
      </c>
      <c r="E397" s="44" t="s">
        <v>701</v>
      </c>
      <c r="F397" s="8">
        <v>3</v>
      </c>
      <c r="G397" s="41">
        <v>71.13</v>
      </c>
      <c r="H397" s="41">
        <v>56.83</v>
      </c>
      <c r="I397" s="8">
        <v>14.3</v>
      </c>
      <c r="J397" s="23">
        <v>0</v>
      </c>
      <c r="K397" s="23">
        <v>0</v>
      </c>
      <c r="L397" s="24">
        <v>0</v>
      </c>
      <c r="M397" s="21"/>
      <c r="N397" s="21" t="s">
        <v>920</v>
      </c>
      <c r="O397" s="22"/>
    </row>
    <row r="398" ht="16.5" spans="1:15">
      <c r="A398" s="34">
        <v>122</v>
      </c>
      <c r="B398" s="8" t="s">
        <v>1041</v>
      </c>
      <c r="C398" s="8" t="s">
        <v>614</v>
      </c>
      <c r="D398" s="40" t="s">
        <v>950</v>
      </c>
      <c r="E398" s="44" t="s">
        <v>701</v>
      </c>
      <c r="F398" s="8">
        <v>3</v>
      </c>
      <c r="G398" s="41">
        <v>71.13</v>
      </c>
      <c r="H398" s="41">
        <v>56.83</v>
      </c>
      <c r="I398" s="8">
        <v>14.3</v>
      </c>
      <c r="J398" s="23">
        <v>0</v>
      </c>
      <c r="K398" s="23">
        <v>0</v>
      </c>
      <c r="L398" s="24">
        <v>0</v>
      </c>
      <c r="M398" s="21"/>
      <c r="N398" s="21" t="s">
        <v>920</v>
      </c>
      <c r="O398" s="22"/>
    </row>
    <row r="399" ht="16.5" spans="1:15">
      <c r="A399" s="34">
        <v>123</v>
      </c>
      <c r="B399" s="8" t="s">
        <v>1042</v>
      </c>
      <c r="C399" s="8" t="s">
        <v>616</v>
      </c>
      <c r="D399" s="40" t="s">
        <v>950</v>
      </c>
      <c r="E399" s="44" t="s">
        <v>701</v>
      </c>
      <c r="F399" s="8">
        <v>3</v>
      </c>
      <c r="G399" s="41">
        <v>71.13</v>
      </c>
      <c r="H399" s="41">
        <v>56.83</v>
      </c>
      <c r="I399" s="8">
        <v>14.3</v>
      </c>
      <c r="J399" s="23">
        <v>0</v>
      </c>
      <c r="K399" s="23">
        <v>0</v>
      </c>
      <c r="L399" s="24">
        <v>0</v>
      </c>
      <c r="M399" s="21"/>
      <c r="N399" s="21" t="s">
        <v>920</v>
      </c>
      <c r="O399" s="22"/>
    </row>
    <row r="400" ht="16.5" spans="1:15">
      <c r="A400" s="34">
        <v>124</v>
      </c>
      <c r="B400" s="8" t="s">
        <v>1043</v>
      </c>
      <c r="C400" s="8" t="s">
        <v>618</v>
      </c>
      <c r="D400" s="40" t="s">
        <v>950</v>
      </c>
      <c r="E400" s="44" t="s">
        <v>701</v>
      </c>
      <c r="F400" s="8">
        <v>3</v>
      </c>
      <c r="G400" s="41">
        <v>71.13</v>
      </c>
      <c r="H400" s="41">
        <v>56.83</v>
      </c>
      <c r="I400" s="8">
        <v>14.3</v>
      </c>
      <c r="J400" s="23">
        <v>0</v>
      </c>
      <c r="K400" s="23">
        <v>0</v>
      </c>
      <c r="L400" s="24">
        <v>0</v>
      </c>
      <c r="M400" s="21"/>
      <c r="N400" s="21" t="s">
        <v>920</v>
      </c>
      <c r="O400" s="22"/>
    </row>
    <row r="401" ht="16.5" spans="1:15">
      <c r="A401" s="34">
        <v>125</v>
      </c>
      <c r="B401" s="8" t="s">
        <v>1044</v>
      </c>
      <c r="C401" s="8" t="s">
        <v>620</v>
      </c>
      <c r="D401" s="40" t="s">
        <v>950</v>
      </c>
      <c r="E401" s="44" t="s">
        <v>701</v>
      </c>
      <c r="F401" s="8">
        <v>3</v>
      </c>
      <c r="G401" s="41">
        <v>71.13</v>
      </c>
      <c r="H401" s="41">
        <v>56.83</v>
      </c>
      <c r="I401" s="8">
        <v>14.3</v>
      </c>
      <c r="J401" s="23">
        <v>0</v>
      </c>
      <c r="K401" s="23">
        <v>0</v>
      </c>
      <c r="L401" s="24">
        <v>0</v>
      </c>
      <c r="M401" s="21"/>
      <c r="N401" s="21" t="s">
        <v>920</v>
      </c>
      <c r="O401" s="22"/>
    </row>
    <row r="402" ht="16.5" spans="1:15">
      <c r="A402" s="34">
        <v>126</v>
      </c>
      <c r="B402" s="8" t="s">
        <v>1045</v>
      </c>
      <c r="C402" s="8" t="s">
        <v>622</v>
      </c>
      <c r="D402" s="40" t="s">
        <v>950</v>
      </c>
      <c r="E402" s="44" t="s">
        <v>701</v>
      </c>
      <c r="F402" s="8">
        <v>3</v>
      </c>
      <c r="G402" s="41">
        <v>71.13</v>
      </c>
      <c r="H402" s="41">
        <v>56.83</v>
      </c>
      <c r="I402" s="8">
        <v>14.3</v>
      </c>
      <c r="J402" s="23">
        <v>0</v>
      </c>
      <c r="K402" s="23">
        <v>0</v>
      </c>
      <c r="L402" s="24">
        <v>0</v>
      </c>
      <c r="M402" s="21"/>
      <c r="N402" s="21" t="s">
        <v>920</v>
      </c>
      <c r="O402" s="22"/>
    </row>
    <row r="403" ht="16.5" spans="1:15">
      <c r="A403" s="34">
        <v>127</v>
      </c>
      <c r="B403" s="8" t="s">
        <v>1046</v>
      </c>
      <c r="C403" s="8" t="s">
        <v>624</v>
      </c>
      <c r="D403" s="40" t="s">
        <v>950</v>
      </c>
      <c r="E403" s="44" t="s">
        <v>701</v>
      </c>
      <c r="F403" s="8">
        <v>3</v>
      </c>
      <c r="G403" s="41">
        <v>71.13</v>
      </c>
      <c r="H403" s="41">
        <v>56.83</v>
      </c>
      <c r="I403" s="8">
        <v>14.3</v>
      </c>
      <c r="J403" s="23">
        <v>0</v>
      </c>
      <c r="K403" s="23">
        <v>0</v>
      </c>
      <c r="L403" s="24">
        <v>0</v>
      </c>
      <c r="M403" s="21"/>
      <c r="N403" s="21" t="s">
        <v>920</v>
      </c>
      <c r="O403" s="22"/>
    </row>
    <row r="404" ht="16.5" spans="1:15">
      <c r="A404" s="34">
        <v>128</v>
      </c>
      <c r="B404" s="8" t="s">
        <v>1047</v>
      </c>
      <c r="C404" s="8" t="s">
        <v>626</v>
      </c>
      <c r="D404" s="40" t="s">
        <v>950</v>
      </c>
      <c r="E404" s="44" t="s">
        <v>701</v>
      </c>
      <c r="F404" s="8">
        <v>3</v>
      </c>
      <c r="G404" s="41">
        <v>71.13</v>
      </c>
      <c r="H404" s="41">
        <v>56.83</v>
      </c>
      <c r="I404" s="8">
        <v>14.3</v>
      </c>
      <c r="J404" s="23">
        <v>0</v>
      </c>
      <c r="K404" s="23">
        <v>0</v>
      </c>
      <c r="L404" s="24">
        <v>0</v>
      </c>
      <c r="M404" s="21"/>
      <c r="N404" s="21" t="s">
        <v>920</v>
      </c>
      <c r="O404" s="22"/>
    </row>
    <row r="405" ht="16.5" spans="1:15">
      <c r="A405" s="34">
        <v>129</v>
      </c>
      <c r="B405" s="8" t="s">
        <v>1048</v>
      </c>
      <c r="C405" s="8" t="s">
        <v>628</v>
      </c>
      <c r="D405" s="40" t="s">
        <v>950</v>
      </c>
      <c r="E405" s="44" t="s">
        <v>701</v>
      </c>
      <c r="F405" s="8">
        <v>3</v>
      </c>
      <c r="G405" s="41">
        <v>71.13</v>
      </c>
      <c r="H405" s="41">
        <v>56.83</v>
      </c>
      <c r="I405" s="8">
        <v>14.3</v>
      </c>
      <c r="J405" s="23">
        <v>0</v>
      </c>
      <c r="K405" s="23">
        <v>0</v>
      </c>
      <c r="L405" s="24">
        <v>0</v>
      </c>
      <c r="M405" s="21"/>
      <c r="N405" s="21" t="s">
        <v>920</v>
      </c>
      <c r="O405" s="22"/>
    </row>
    <row r="406" ht="16.5" spans="1:15">
      <c r="A406" s="34">
        <v>130</v>
      </c>
      <c r="B406" s="8" t="s">
        <v>1049</v>
      </c>
      <c r="C406" s="8" t="s">
        <v>630</v>
      </c>
      <c r="D406" s="40" t="s">
        <v>950</v>
      </c>
      <c r="E406" s="44" t="s">
        <v>701</v>
      </c>
      <c r="F406" s="8">
        <v>3</v>
      </c>
      <c r="G406" s="41">
        <v>71.13</v>
      </c>
      <c r="H406" s="41">
        <v>56.83</v>
      </c>
      <c r="I406" s="8">
        <v>14.3</v>
      </c>
      <c r="J406" s="23">
        <v>0</v>
      </c>
      <c r="K406" s="23">
        <v>0</v>
      </c>
      <c r="L406" s="24">
        <v>0</v>
      </c>
      <c r="M406" s="21"/>
      <c r="N406" s="21" t="s">
        <v>920</v>
      </c>
      <c r="O406" s="22"/>
    </row>
    <row r="407" ht="16.5" spans="1:15">
      <c r="A407" s="34">
        <v>131</v>
      </c>
      <c r="B407" s="8" t="s">
        <v>1050</v>
      </c>
      <c r="C407" s="8" t="s">
        <v>632</v>
      </c>
      <c r="D407" s="40" t="s">
        <v>950</v>
      </c>
      <c r="E407" s="44" t="s">
        <v>701</v>
      </c>
      <c r="F407" s="8">
        <v>3</v>
      </c>
      <c r="G407" s="41">
        <v>71.13</v>
      </c>
      <c r="H407" s="41">
        <v>56.83</v>
      </c>
      <c r="I407" s="8">
        <v>14.3</v>
      </c>
      <c r="J407" s="23">
        <v>0</v>
      </c>
      <c r="K407" s="23">
        <v>0</v>
      </c>
      <c r="L407" s="24">
        <v>0</v>
      </c>
      <c r="M407" s="21"/>
      <c r="N407" s="21" t="s">
        <v>920</v>
      </c>
      <c r="O407" s="22"/>
    </row>
    <row r="408" ht="16.5" spans="1:15">
      <c r="A408" s="34">
        <v>132</v>
      </c>
      <c r="B408" s="8" t="s">
        <v>1051</v>
      </c>
      <c r="C408" s="8" t="s">
        <v>634</v>
      </c>
      <c r="D408" s="40" t="s">
        <v>950</v>
      </c>
      <c r="E408" s="44" t="s">
        <v>701</v>
      </c>
      <c r="F408" s="8">
        <v>3</v>
      </c>
      <c r="G408" s="41">
        <v>71.13</v>
      </c>
      <c r="H408" s="41">
        <v>56.83</v>
      </c>
      <c r="I408" s="8">
        <v>14.3</v>
      </c>
      <c r="J408" s="23">
        <v>0</v>
      </c>
      <c r="K408" s="23">
        <v>0</v>
      </c>
      <c r="L408" s="24">
        <v>0</v>
      </c>
      <c r="M408" s="21"/>
      <c r="N408" s="21" t="s">
        <v>920</v>
      </c>
      <c r="O408" s="22"/>
    </row>
    <row r="409" ht="16.5" spans="1:15">
      <c r="A409" s="34">
        <v>133</v>
      </c>
      <c r="B409" s="8" t="s">
        <v>1052</v>
      </c>
      <c r="C409" s="8" t="s">
        <v>636</v>
      </c>
      <c r="D409" s="40" t="s">
        <v>950</v>
      </c>
      <c r="E409" s="44" t="s">
        <v>701</v>
      </c>
      <c r="F409" s="8">
        <v>3</v>
      </c>
      <c r="G409" s="41">
        <v>71.13</v>
      </c>
      <c r="H409" s="41">
        <v>56.83</v>
      </c>
      <c r="I409" s="8">
        <v>14.3</v>
      </c>
      <c r="J409" s="23">
        <v>0</v>
      </c>
      <c r="K409" s="23">
        <v>0</v>
      </c>
      <c r="L409" s="24">
        <v>0</v>
      </c>
      <c r="M409" s="21"/>
      <c r="N409" s="21" t="s">
        <v>920</v>
      </c>
      <c r="O409" s="22"/>
    </row>
    <row r="410" ht="16.5" spans="1:15">
      <c r="A410" s="34">
        <v>134</v>
      </c>
      <c r="B410" s="8" t="s">
        <v>1053</v>
      </c>
      <c r="C410" s="8" t="s">
        <v>638</v>
      </c>
      <c r="D410" s="40" t="s">
        <v>950</v>
      </c>
      <c r="E410" s="44" t="s">
        <v>701</v>
      </c>
      <c r="F410" s="8">
        <v>3</v>
      </c>
      <c r="G410" s="41">
        <v>71.13</v>
      </c>
      <c r="H410" s="41">
        <v>56.83</v>
      </c>
      <c r="I410" s="8">
        <v>14.3</v>
      </c>
      <c r="J410" s="23">
        <v>0</v>
      </c>
      <c r="K410" s="23">
        <v>0</v>
      </c>
      <c r="L410" s="24">
        <v>0</v>
      </c>
      <c r="M410" s="21"/>
      <c r="N410" s="21" t="s">
        <v>920</v>
      </c>
      <c r="O410" s="22"/>
    </row>
    <row r="411" ht="16.5" spans="1:15">
      <c r="A411" s="34">
        <v>135</v>
      </c>
      <c r="B411" s="8" t="s">
        <v>1054</v>
      </c>
      <c r="C411" s="8" t="s">
        <v>640</v>
      </c>
      <c r="D411" s="40" t="s">
        <v>950</v>
      </c>
      <c r="E411" s="44" t="s">
        <v>701</v>
      </c>
      <c r="F411" s="8">
        <v>3</v>
      </c>
      <c r="G411" s="41">
        <v>71.13</v>
      </c>
      <c r="H411" s="41">
        <v>56.83</v>
      </c>
      <c r="I411" s="8">
        <v>14.3</v>
      </c>
      <c r="J411" s="23">
        <v>0</v>
      </c>
      <c r="K411" s="23">
        <v>0</v>
      </c>
      <c r="L411" s="24">
        <v>0</v>
      </c>
      <c r="M411" s="21"/>
      <c r="N411" s="21" t="s">
        <v>920</v>
      </c>
      <c r="O411" s="22"/>
    </row>
    <row r="412" ht="16.5" spans="1:15">
      <c r="A412" s="34">
        <v>136</v>
      </c>
      <c r="B412" s="8" t="s">
        <v>1055</v>
      </c>
      <c r="C412" s="8" t="s">
        <v>642</v>
      </c>
      <c r="D412" s="40" t="s">
        <v>950</v>
      </c>
      <c r="E412" s="44" t="s">
        <v>701</v>
      </c>
      <c r="F412" s="8">
        <v>3</v>
      </c>
      <c r="G412" s="41">
        <v>71.13</v>
      </c>
      <c r="H412" s="41">
        <v>56.83</v>
      </c>
      <c r="I412" s="8">
        <v>14.3</v>
      </c>
      <c r="J412" s="23">
        <v>0</v>
      </c>
      <c r="K412" s="23">
        <v>0</v>
      </c>
      <c r="L412" s="24">
        <v>0</v>
      </c>
      <c r="M412" s="21"/>
      <c r="N412" s="21" t="s">
        <v>920</v>
      </c>
      <c r="O412" s="22"/>
    </row>
    <row r="413" ht="16.5" spans="1:15">
      <c r="A413" s="34">
        <v>137</v>
      </c>
      <c r="B413" s="8" t="s">
        <v>1056</v>
      </c>
      <c r="C413" s="8" t="s">
        <v>644</v>
      </c>
      <c r="D413" s="40" t="s">
        <v>950</v>
      </c>
      <c r="E413" s="44" t="s">
        <v>701</v>
      </c>
      <c r="F413" s="8">
        <v>3</v>
      </c>
      <c r="G413" s="41">
        <v>71.13</v>
      </c>
      <c r="H413" s="41">
        <v>56.83</v>
      </c>
      <c r="I413" s="8">
        <v>14.3</v>
      </c>
      <c r="J413" s="23">
        <v>0</v>
      </c>
      <c r="K413" s="23">
        <v>0</v>
      </c>
      <c r="L413" s="24">
        <v>0</v>
      </c>
      <c r="M413" s="21"/>
      <c r="N413" s="21" t="s">
        <v>920</v>
      </c>
      <c r="O413" s="22"/>
    </row>
    <row r="414" ht="16.5" spans="1:15">
      <c r="A414" s="34">
        <v>138</v>
      </c>
      <c r="B414" s="8" t="s">
        <v>1057</v>
      </c>
      <c r="C414" s="8" t="s">
        <v>646</v>
      </c>
      <c r="D414" s="40" t="s">
        <v>950</v>
      </c>
      <c r="E414" s="44" t="s">
        <v>701</v>
      </c>
      <c r="F414" s="8">
        <v>3</v>
      </c>
      <c r="G414" s="41">
        <v>71.13</v>
      </c>
      <c r="H414" s="41">
        <v>56.83</v>
      </c>
      <c r="I414" s="8">
        <v>14.3</v>
      </c>
      <c r="J414" s="23">
        <v>0</v>
      </c>
      <c r="K414" s="23">
        <v>0</v>
      </c>
      <c r="L414" s="24">
        <v>0</v>
      </c>
      <c r="M414" s="21"/>
      <c r="N414" s="21" t="s">
        <v>920</v>
      </c>
      <c r="O414" s="22"/>
    </row>
    <row r="415" ht="16.5" spans="1:15">
      <c r="A415" s="34">
        <v>139</v>
      </c>
      <c r="B415" s="8" t="s">
        <v>1058</v>
      </c>
      <c r="C415" s="8" t="s">
        <v>648</v>
      </c>
      <c r="D415" s="40" t="s">
        <v>950</v>
      </c>
      <c r="E415" s="44" t="s">
        <v>701</v>
      </c>
      <c r="F415" s="8">
        <v>3</v>
      </c>
      <c r="G415" s="41">
        <v>71.13</v>
      </c>
      <c r="H415" s="41">
        <v>56.83</v>
      </c>
      <c r="I415" s="8">
        <v>14.3</v>
      </c>
      <c r="J415" s="23">
        <v>0</v>
      </c>
      <c r="K415" s="23">
        <v>0</v>
      </c>
      <c r="L415" s="24">
        <v>0</v>
      </c>
      <c r="M415" s="21"/>
      <c r="N415" s="21" t="s">
        <v>920</v>
      </c>
      <c r="O415" s="22"/>
    </row>
    <row r="416" ht="16.5" spans="1:15">
      <c r="A416" s="34">
        <v>140</v>
      </c>
      <c r="B416" s="8" t="s">
        <v>1059</v>
      </c>
      <c r="C416" s="8" t="s">
        <v>650</v>
      </c>
      <c r="D416" s="40" t="s">
        <v>950</v>
      </c>
      <c r="E416" s="44" t="s">
        <v>701</v>
      </c>
      <c r="F416" s="8">
        <v>3</v>
      </c>
      <c r="G416" s="41">
        <v>71.13</v>
      </c>
      <c r="H416" s="41">
        <v>56.83</v>
      </c>
      <c r="I416" s="8">
        <v>14.3</v>
      </c>
      <c r="J416" s="23">
        <v>0</v>
      </c>
      <c r="K416" s="23">
        <v>0</v>
      </c>
      <c r="L416" s="24">
        <v>0</v>
      </c>
      <c r="M416" s="21"/>
      <c r="N416" s="21" t="s">
        <v>920</v>
      </c>
      <c r="O416" s="22"/>
    </row>
    <row r="417" ht="16.5" spans="1:15">
      <c r="A417" s="34">
        <v>141</v>
      </c>
      <c r="B417" s="8" t="s">
        <v>1060</v>
      </c>
      <c r="C417" s="8" t="s">
        <v>652</v>
      </c>
      <c r="D417" s="40" t="s">
        <v>950</v>
      </c>
      <c r="E417" s="44" t="s">
        <v>701</v>
      </c>
      <c r="F417" s="8">
        <v>3</v>
      </c>
      <c r="G417" s="41">
        <v>71.13</v>
      </c>
      <c r="H417" s="41">
        <v>56.83</v>
      </c>
      <c r="I417" s="8">
        <v>14.3</v>
      </c>
      <c r="J417" s="23">
        <v>0</v>
      </c>
      <c r="K417" s="23">
        <v>0</v>
      </c>
      <c r="L417" s="24">
        <v>0</v>
      </c>
      <c r="M417" s="21"/>
      <c r="N417" s="21" t="s">
        <v>920</v>
      </c>
      <c r="O417" s="22"/>
    </row>
    <row r="418" ht="16.5" spans="1:15">
      <c r="A418" s="34">
        <v>142</v>
      </c>
      <c r="B418" s="8" t="s">
        <v>1061</v>
      </c>
      <c r="C418" s="8" t="s">
        <v>654</v>
      </c>
      <c r="D418" s="40" t="s">
        <v>950</v>
      </c>
      <c r="E418" s="44" t="s">
        <v>701</v>
      </c>
      <c r="F418" s="8">
        <v>3</v>
      </c>
      <c r="G418" s="41">
        <v>71.13</v>
      </c>
      <c r="H418" s="41">
        <v>56.83</v>
      </c>
      <c r="I418" s="8">
        <v>14.3</v>
      </c>
      <c r="J418" s="23">
        <v>0</v>
      </c>
      <c r="K418" s="23">
        <v>0</v>
      </c>
      <c r="L418" s="24">
        <v>0</v>
      </c>
      <c r="M418" s="21"/>
      <c r="N418" s="21" t="s">
        <v>920</v>
      </c>
      <c r="O418" s="22"/>
    </row>
    <row r="419" ht="16.5" spans="1:15">
      <c r="A419" s="34">
        <v>143</v>
      </c>
      <c r="B419" s="8" t="s">
        <v>1062</v>
      </c>
      <c r="C419" s="8" t="s">
        <v>656</v>
      </c>
      <c r="D419" s="40" t="s">
        <v>950</v>
      </c>
      <c r="E419" s="44" t="s">
        <v>701</v>
      </c>
      <c r="F419" s="8">
        <v>3</v>
      </c>
      <c r="G419" s="41">
        <v>71.13</v>
      </c>
      <c r="H419" s="41">
        <v>56.83</v>
      </c>
      <c r="I419" s="8">
        <v>14.3</v>
      </c>
      <c r="J419" s="23">
        <v>0</v>
      </c>
      <c r="K419" s="23">
        <v>0</v>
      </c>
      <c r="L419" s="24">
        <v>0</v>
      </c>
      <c r="M419" s="21"/>
      <c r="N419" s="21" t="s">
        <v>920</v>
      </c>
      <c r="O419" s="22"/>
    </row>
    <row r="420" ht="16.5" spans="1:15">
      <c r="A420" s="34">
        <v>144</v>
      </c>
      <c r="B420" s="8" t="s">
        <v>1063</v>
      </c>
      <c r="C420" s="8" t="s">
        <v>658</v>
      </c>
      <c r="D420" s="40" t="s">
        <v>950</v>
      </c>
      <c r="E420" s="44" t="s">
        <v>701</v>
      </c>
      <c r="F420" s="8">
        <v>3</v>
      </c>
      <c r="G420" s="41">
        <v>71.13</v>
      </c>
      <c r="H420" s="41">
        <v>56.83</v>
      </c>
      <c r="I420" s="8">
        <v>14.3</v>
      </c>
      <c r="J420" s="23">
        <v>0</v>
      </c>
      <c r="K420" s="23">
        <v>0</v>
      </c>
      <c r="L420" s="24">
        <v>0</v>
      </c>
      <c r="M420" s="21"/>
      <c r="N420" s="21" t="s">
        <v>920</v>
      </c>
      <c r="O420" s="22"/>
    </row>
    <row r="421" ht="16.5" spans="1:15">
      <c r="A421" s="34">
        <v>145</v>
      </c>
      <c r="B421" s="8" t="s">
        <v>1064</v>
      </c>
      <c r="C421" s="8" t="s">
        <v>660</v>
      </c>
      <c r="D421" s="40" t="s">
        <v>950</v>
      </c>
      <c r="E421" s="44" t="s">
        <v>701</v>
      </c>
      <c r="F421" s="8">
        <v>3</v>
      </c>
      <c r="G421" s="41">
        <v>71.13</v>
      </c>
      <c r="H421" s="41">
        <v>56.83</v>
      </c>
      <c r="I421" s="8">
        <v>14.3</v>
      </c>
      <c r="J421" s="23">
        <v>0</v>
      </c>
      <c r="K421" s="23">
        <v>0</v>
      </c>
      <c r="L421" s="24">
        <v>0</v>
      </c>
      <c r="M421" s="21"/>
      <c r="N421" s="21" t="s">
        <v>920</v>
      </c>
      <c r="O421" s="22"/>
    </row>
    <row r="422" ht="16.5" spans="1:15">
      <c r="A422" s="34">
        <v>146</v>
      </c>
      <c r="B422" s="8" t="s">
        <v>1065</v>
      </c>
      <c r="C422" s="8" t="s">
        <v>662</v>
      </c>
      <c r="D422" s="40" t="s">
        <v>950</v>
      </c>
      <c r="E422" s="44" t="s">
        <v>701</v>
      </c>
      <c r="F422" s="8">
        <v>3</v>
      </c>
      <c r="G422" s="41">
        <v>71.13</v>
      </c>
      <c r="H422" s="41">
        <v>56.83</v>
      </c>
      <c r="I422" s="8">
        <v>14.3</v>
      </c>
      <c r="J422" s="23">
        <v>0</v>
      </c>
      <c r="K422" s="23">
        <v>0</v>
      </c>
      <c r="L422" s="24">
        <v>0</v>
      </c>
      <c r="M422" s="21"/>
      <c r="N422" s="21" t="s">
        <v>920</v>
      </c>
      <c r="O422" s="22"/>
    </row>
    <row r="423" ht="16.5" spans="1:15">
      <c r="A423" s="34">
        <v>147</v>
      </c>
      <c r="B423" s="8" t="s">
        <v>1066</v>
      </c>
      <c r="C423" s="8" t="s">
        <v>664</v>
      </c>
      <c r="D423" s="40" t="s">
        <v>950</v>
      </c>
      <c r="E423" s="44" t="s">
        <v>701</v>
      </c>
      <c r="F423" s="8">
        <v>3</v>
      </c>
      <c r="G423" s="41">
        <v>71.13</v>
      </c>
      <c r="H423" s="41">
        <v>56.83</v>
      </c>
      <c r="I423" s="8">
        <v>14.3</v>
      </c>
      <c r="J423" s="23">
        <v>0</v>
      </c>
      <c r="K423" s="23">
        <v>0</v>
      </c>
      <c r="L423" s="24">
        <v>0</v>
      </c>
      <c r="M423" s="21"/>
      <c r="N423" s="21" t="s">
        <v>920</v>
      </c>
      <c r="O423" s="22"/>
    </row>
    <row r="424" ht="16.5" spans="1:15">
      <c r="A424" s="34">
        <v>148</v>
      </c>
      <c r="B424" s="8" t="s">
        <v>1067</v>
      </c>
      <c r="C424" s="8" t="s">
        <v>666</v>
      </c>
      <c r="D424" s="40" t="s">
        <v>950</v>
      </c>
      <c r="E424" s="44" t="s">
        <v>701</v>
      </c>
      <c r="F424" s="8">
        <v>3</v>
      </c>
      <c r="G424" s="41">
        <v>71.13</v>
      </c>
      <c r="H424" s="41">
        <v>56.83</v>
      </c>
      <c r="I424" s="8">
        <v>14.3</v>
      </c>
      <c r="J424" s="23">
        <v>0</v>
      </c>
      <c r="K424" s="23">
        <v>0</v>
      </c>
      <c r="L424" s="24">
        <v>0</v>
      </c>
      <c r="M424" s="21"/>
      <c r="N424" s="21" t="s">
        <v>920</v>
      </c>
      <c r="O424" s="22"/>
    </row>
    <row r="425" ht="16.5" spans="1:15">
      <c r="A425" s="34">
        <v>149</v>
      </c>
      <c r="B425" s="8" t="s">
        <v>1068</v>
      </c>
      <c r="C425" s="8" t="s">
        <v>668</v>
      </c>
      <c r="D425" s="40" t="s">
        <v>950</v>
      </c>
      <c r="E425" s="44" t="s">
        <v>701</v>
      </c>
      <c r="F425" s="8">
        <v>3</v>
      </c>
      <c r="G425" s="41">
        <v>71.13</v>
      </c>
      <c r="H425" s="41">
        <v>56.83</v>
      </c>
      <c r="I425" s="8">
        <v>14.3</v>
      </c>
      <c r="J425" s="23">
        <v>0</v>
      </c>
      <c r="K425" s="23">
        <v>0</v>
      </c>
      <c r="L425" s="24">
        <v>0</v>
      </c>
      <c r="M425" s="21"/>
      <c r="N425" s="21" t="s">
        <v>920</v>
      </c>
      <c r="O425" s="22"/>
    </row>
    <row r="426" ht="16.5" spans="1:15">
      <c r="A426" s="34">
        <v>150</v>
      </c>
      <c r="B426" s="8" t="s">
        <v>1069</v>
      </c>
      <c r="C426" s="8" t="s">
        <v>670</v>
      </c>
      <c r="D426" s="40" t="s">
        <v>950</v>
      </c>
      <c r="E426" s="44" t="s">
        <v>701</v>
      </c>
      <c r="F426" s="8">
        <v>3</v>
      </c>
      <c r="G426" s="41">
        <v>71.13</v>
      </c>
      <c r="H426" s="41">
        <v>56.83</v>
      </c>
      <c r="I426" s="8">
        <v>14.3</v>
      </c>
      <c r="J426" s="19">
        <v>18280.021995425</v>
      </c>
      <c r="K426" s="19">
        <v>14605</v>
      </c>
      <c r="L426" s="20">
        <v>1038853.65</v>
      </c>
      <c r="M426" s="21" t="s">
        <v>611</v>
      </c>
      <c r="N426" s="21" t="s">
        <v>612</v>
      </c>
      <c r="O426" s="22"/>
    </row>
    <row r="427" ht="16.5" spans="1:15">
      <c r="A427" s="34">
        <v>151</v>
      </c>
      <c r="B427" s="8" t="s">
        <v>1070</v>
      </c>
      <c r="C427" s="8" t="s">
        <v>608</v>
      </c>
      <c r="D427" s="40" t="s">
        <v>732</v>
      </c>
      <c r="E427" s="44" t="s">
        <v>733</v>
      </c>
      <c r="F427" s="8">
        <v>3</v>
      </c>
      <c r="G427" s="41">
        <v>110.96</v>
      </c>
      <c r="H427" s="41">
        <v>88.65</v>
      </c>
      <c r="I427" s="8">
        <v>22.31</v>
      </c>
      <c r="J427" s="23">
        <v>0</v>
      </c>
      <c r="K427" s="23">
        <v>0</v>
      </c>
      <c r="L427" s="24">
        <v>0</v>
      </c>
      <c r="M427" s="21"/>
      <c r="N427" s="21" t="s">
        <v>920</v>
      </c>
      <c r="O427" s="22"/>
    </row>
    <row r="428" ht="16.5" spans="1:15">
      <c r="A428" s="34">
        <v>152</v>
      </c>
      <c r="B428" s="8" t="s">
        <v>1071</v>
      </c>
      <c r="C428" s="8" t="s">
        <v>614</v>
      </c>
      <c r="D428" s="40" t="s">
        <v>732</v>
      </c>
      <c r="E428" s="44" t="s">
        <v>733</v>
      </c>
      <c r="F428" s="8">
        <v>3</v>
      </c>
      <c r="G428" s="41">
        <v>110.96</v>
      </c>
      <c r="H428" s="41">
        <v>88.65</v>
      </c>
      <c r="I428" s="8">
        <v>22.31</v>
      </c>
      <c r="J428" s="23">
        <v>0</v>
      </c>
      <c r="K428" s="23">
        <v>0</v>
      </c>
      <c r="L428" s="24">
        <v>0</v>
      </c>
      <c r="M428" s="21"/>
      <c r="N428" s="21" t="s">
        <v>920</v>
      </c>
      <c r="O428" s="22"/>
    </row>
    <row r="429" ht="16.5" spans="1:15">
      <c r="A429" s="34">
        <v>153</v>
      </c>
      <c r="B429" s="8" t="s">
        <v>1072</v>
      </c>
      <c r="C429" s="8" t="s">
        <v>616</v>
      </c>
      <c r="D429" s="40" t="s">
        <v>732</v>
      </c>
      <c r="E429" s="44" t="s">
        <v>733</v>
      </c>
      <c r="F429" s="8">
        <v>3</v>
      </c>
      <c r="G429" s="41">
        <v>110.96</v>
      </c>
      <c r="H429" s="41">
        <v>88.65</v>
      </c>
      <c r="I429" s="8">
        <v>22.31</v>
      </c>
      <c r="J429" s="23">
        <v>0</v>
      </c>
      <c r="K429" s="23">
        <v>0</v>
      </c>
      <c r="L429" s="24">
        <v>0</v>
      </c>
      <c r="M429" s="21"/>
      <c r="N429" s="21" t="s">
        <v>920</v>
      </c>
      <c r="O429" s="22"/>
    </row>
    <row r="430" ht="16.5" spans="1:15">
      <c r="A430" s="34">
        <v>154</v>
      </c>
      <c r="B430" s="8" t="s">
        <v>1073</v>
      </c>
      <c r="C430" s="8" t="s">
        <v>618</v>
      </c>
      <c r="D430" s="40" t="s">
        <v>732</v>
      </c>
      <c r="E430" s="44" t="s">
        <v>733</v>
      </c>
      <c r="F430" s="8">
        <v>3</v>
      </c>
      <c r="G430" s="41">
        <v>110.96</v>
      </c>
      <c r="H430" s="41">
        <v>88.65</v>
      </c>
      <c r="I430" s="8">
        <v>22.31</v>
      </c>
      <c r="J430" s="23">
        <v>0</v>
      </c>
      <c r="K430" s="23">
        <v>0</v>
      </c>
      <c r="L430" s="24">
        <v>0</v>
      </c>
      <c r="M430" s="21"/>
      <c r="N430" s="21" t="s">
        <v>920</v>
      </c>
      <c r="O430" s="22"/>
    </row>
    <row r="431" ht="16.5" spans="1:15">
      <c r="A431" s="34">
        <v>155</v>
      </c>
      <c r="B431" s="8" t="s">
        <v>1074</v>
      </c>
      <c r="C431" s="8" t="s">
        <v>620</v>
      </c>
      <c r="D431" s="40" t="s">
        <v>732</v>
      </c>
      <c r="E431" s="44" t="s">
        <v>733</v>
      </c>
      <c r="F431" s="8">
        <v>3</v>
      </c>
      <c r="G431" s="41">
        <v>110.96</v>
      </c>
      <c r="H431" s="41">
        <v>88.65</v>
      </c>
      <c r="I431" s="8">
        <v>22.31</v>
      </c>
      <c r="J431" s="23">
        <v>0</v>
      </c>
      <c r="K431" s="23">
        <v>0</v>
      </c>
      <c r="L431" s="24">
        <v>0</v>
      </c>
      <c r="M431" s="21"/>
      <c r="N431" s="21" t="s">
        <v>920</v>
      </c>
      <c r="O431" s="22"/>
    </row>
    <row r="432" ht="16.5" spans="1:15">
      <c r="A432" s="34">
        <v>156</v>
      </c>
      <c r="B432" s="8" t="s">
        <v>1075</v>
      </c>
      <c r="C432" s="8" t="s">
        <v>622</v>
      </c>
      <c r="D432" s="40" t="s">
        <v>732</v>
      </c>
      <c r="E432" s="44" t="s">
        <v>733</v>
      </c>
      <c r="F432" s="8">
        <v>3</v>
      </c>
      <c r="G432" s="41">
        <v>110.96</v>
      </c>
      <c r="H432" s="41">
        <v>88.65</v>
      </c>
      <c r="I432" s="8">
        <v>22.31</v>
      </c>
      <c r="J432" s="23">
        <v>0</v>
      </c>
      <c r="K432" s="23">
        <v>0</v>
      </c>
      <c r="L432" s="24">
        <v>0</v>
      </c>
      <c r="M432" s="21"/>
      <c r="N432" s="21" t="s">
        <v>920</v>
      </c>
      <c r="O432" s="22"/>
    </row>
    <row r="433" ht="16.5" spans="1:15">
      <c r="A433" s="34">
        <v>157</v>
      </c>
      <c r="B433" s="8" t="s">
        <v>1076</v>
      </c>
      <c r="C433" s="8" t="s">
        <v>624</v>
      </c>
      <c r="D433" s="40" t="s">
        <v>732</v>
      </c>
      <c r="E433" s="44" t="s">
        <v>733</v>
      </c>
      <c r="F433" s="8">
        <v>3</v>
      </c>
      <c r="G433" s="41">
        <v>110.96</v>
      </c>
      <c r="H433" s="41">
        <v>88.65</v>
      </c>
      <c r="I433" s="8">
        <v>22.31</v>
      </c>
      <c r="J433" s="23">
        <v>0</v>
      </c>
      <c r="K433" s="23">
        <v>0</v>
      </c>
      <c r="L433" s="24">
        <v>0</v>
      </c>
      <c r="M433" s="21"/>
      <c r="N433" s="21" t="s">
        <v>920</v>
      </c>
      <c r="O433" s="22"/>
    </row>
    <row r="434" ht="16.5" spans="1:15">
      <c r="A434" s="34">
        <v>158</v>
      </c>
      <c r="B434" s="8" t="s">
        <v>1077</v>
      </c>
      <c r="C434" s="8" t="s">
        <v>626</v>
      </c>
      <c r="D434" s="40" t="s">
        <v>732</v>
      </c>
      <c r="E434" s="44" t="s">
        <v>733</v>
      </c>
      <c r="F434" s="8">
        <v>3</v>
      </c>
      <c r="G434" s="41">
        <v>110.96</v>
      </c>
      <c r="H434" s="41">
        <v>88.65</v>
      </c>
      <c r="I434" s="8">
        <v>22.31</v>
      </c>
      <c r="J434" s="23">
        <v>0</v>
      </c>
      <c r="K434" s="23">
        <v>0</v>
      </c>
      <c r="L434" s="24">
        <v>0</v>
      </c>
      <c r="M434" s="21"/>
      <c r="N434" s="21" t="s">
        <v>920</v>
      </c>
      <c r="O434" s="22"/>
    </row>
    <row r="435" ht="16.5" spans="1:15">
      <c r="A435" s="34">
        <v>159</v>
      </c>
      <c r="B435" s="8" t="s">
        <v>1078</v>
      </c>
      <c r="C435" s="8" t="s">
        <v>628</v>
      </c>
      <c r="D435" s="40" t="s">
        <v>732</v>
      </c>
      <c r="E435" s="44" t="s">
        <v>733</v>
      </c>
      <c r="F435" s="8">
        <v>3</v>
      </c>
      <c r="G435" s="41">
        <v>110.96</v>
      </c>
      <c r="H435" s="41">
        <v>88.65</v>
      </c>
      <c r="I435" s="8">
        <v>22.31</v>
      </c>
      <c r="J435" s="23">
        <v>0</v>
      </c>
      <c r="K435" s="23">
        <v>0</v>
      </c>
      <c r="L435" s="24">
        <v>0</v>
      </c>
      <c r="M435" s="21"/>
      <c r="N435" s="21" t="s">
        <v>920</v>
      </c>
      <c r="O435" s="22"/>
    </row>
    <row r="436" ht="16.5" spans="1:15">
      <c r="A436" s="34">
        <v>160</v>
      </c>
      <c r="B436" s="8" t="s">
        <v>1079</v>
      </c>
      <c r="C436" s="8" t="s">
        <v>630</v>
      </c>
      <c r="D436" s="40" t="s">
        <v>732</v>
      </c>
      <c r="E436" s="44" t="s">
        <v>733</v>
      </c>
      <c r="F436" s="8">
        <v>3</v>
      </c>
      <c r="G436" s="41">
        <v>110.96</v>
      </c>
      <c r="H436" s="41">
        <v>88.65</v>
      </c>
      <c r="I436" s="8">
        <v>22.31</v>
      </c>
      <c r="J436" s="23">
        <v>0</v>
      </c>
      <c r="K436" s="23">
        <v>0</v>
      </c>
      <c r="L436" s="24">
        <v>0</v>
      </c>
      <c r="M436" s="21"/>
      <c r="N436" s="21" t="s">
        <v>920</v>
      </c>
      <c r="O436" s="22"/>
    </row>
    <row r="437" ht="16.5" spans="1:15">
      <c r="A437" s="34">
        <v>161</v>
      </c>
      <c r="B437" s="8" t="s">
        <v>1080</v>
      </c>
      <c r="C437" s="8" t="s">
        <v>632</v>
      </c>
      <c r="D437" s="40" t="s">
        <v>732</v>
      </c>
      <c r="E437" s="44" t="s">
        <v>733</v>
      </c>
      <c r="F437" s="8">
        <v>3</v>
      </c>
      <c r="G437" s="41">
        <v>110.96</v>
      </c>
      <c r="H437" s="41">
        <v>88.65</v>
      </c>
      <c r="I437" s="8">
        <v>22.31</v>
      </c>
      <c r="J437" s="23">
        <v>0</v>
      </c>
      <c r="K437" s="23">
        <v>0</v>
      </c>
      <c r="L437" s="24">
        <v>0</v>
      </c>
      <c r="M437" s="21"/>
      <c r="N437" s="21" t="s">
        <v>920</v>
      </c>
      <c r="O437" s="22"/>
    </row>
    <row r="438" ht="16.5" spans="1:15">
      <c r="A438" s="34">
        <v>162</v>
      </c>
      <c r="B438" s="8" t="s">
        <v>1081</v>
      </c>
      <c r="C438" s="8" t="s">
        <v>634</v>
      </c>
      <c r="D438" s="40" t="s">
        <v>732</v>
      </c>
      <c r="E438" s="44" t="s">
        <v>733</v>
      </c>
      <c r="F438" s="8">
        <v>3</v>
      </c>
      <c r="G438" s="41">
        <v>110.96</v>
      </c>
      <c r="H438" s="41">
        <v>88.65</v>
      </c>
      <c r="I438" s="8">
        <v>22.31</v>
      </c>
      <c r="J438" s="23">
        <v>0</v>
      </c>
      <c r="K438" s="23">
        <v>0</v>
      </c>
      <c r="L438" s="24">
        <v>0</v>
      </c>
      <c r="M438" s="21"/>
      <c r="N438" s="21" t="s">
        <v>920</v>
      </c>
      <c r="O438" s="22"/>
    </row>
    <row r="439" ht="16.5" spans="1:15">
      <c r="A439" s="34">
        <v>163</v>
      </c>
      <c r="B439" s="8" t="s">
        <v>1082</v>
      </c>
      <c r="C439" s="8" t="s">
        <v>636</v>
      </c>
      <c r="D439" s="40" t="s">
        <v>732</v>
      </c>
      <c r="E439" s="44" t="s">
        <v>733</v>
      </c>
      <c r="F439" s="8">
        <v>3</v>
      </c>
      <c r="G439" s="41">
        <v>110.96</v>
      </c>
      <c r="H439" s="41">
        <v>88.65</v>
      </c>
      <c r="I439" s="8">
        <v>22.31</v>
      </c>
      <c r="J439" s="23">
        <v>0</v>
      </c>
      <c r="K439" s="23">
        <v>0</v>
      </c>
      <c r="L439" s="24">
        <v>0</v>
      </c>
      <c r="M439" s="21"/>
      <c r="N439" s="21" t="s">
        <v>920</v>
      </c>
      <c r="O439" s="22"/>
    </row>
    <row r="440" ht="16.5" spans="1:15">
      <c r="A440" s="34">
        <v>164</v>
      </c>
      <c r="B440" s="8" t="s">
        <v>1083</v>
      </c>
      <c r="C440" s="8" t="s">
        <v>638</v>
      </c>
      <c r="D440" s="40" t="s">
        <v>732</v>
      </c>
      <c r="E440" s="44" t="s">
        <v>733</v>
      </c>
      <c r="F440" s="8">
        <v>3</v>
      </c>
      <c r="G440" s="41">
        <v>110.96</v>
      </c>
      <c r="H440" s="41">
        <v>88.65</v>
      </c>
      <c r="I440" s="8">
        <v>22.31</v>
      </c>
      <c r="J440" s="23">
        <v>0</v>
      </c>
      <c r="K440" s="23">
        <v>0</v>
      </c>
      <c r="L440" s="24">
        <v>0</v>
      </c>
      <c r="M440" s="21"/>
      <c r="N440" s="21" t="s">
        <v>920</v>
      </c>
      <c r="O440" s="22"/>
    </row>
    <row r="441" ht="16.5" spans="1:15">
      <c r="A441" s="34">
        <v>165</v>
      </c>
      <c r="B441" s="8" t="s">
        <v>1084</v>
      </c>
      <c r="C441" s="8" t="s">
        <v>640</v>
      </c>
      <c r="D441" s="40" t="s">
        <v>732</v>
      </c>
      <c r="E441" s="44" t="s">
        <v>733</v>
      </c>
      <c r="F441" s="8">
        <v>3</v>
      </c>
      <c r="G441" s="41">
        <v>110.96</v>
      </c>
      <c r="H441" s="41">
        <v>88.65</v>
      </c>
      <c r="I441" s="8">
        <v>22.31</v>
      </c>
      <c r="J441" s="23">
        <v>0</v>
      </c>
      <c r="K441" s="23">
        <v>0</v>
      </c>
      <c r="L441" s="24">
        <v>0</v>
      </c>
      <c r="M441" s="21"/>
      <c r="N441" s="21" t="s">
        <v>920</v>
      </c>
      <c r="O441" s="22"/>
    </row>
    <row r="442" ht="16.5" spans="1:15">
      <c r="A442" s="34">
        <v>166</v>
      </c>
      <c r="B442" s="8" t="s">
        <v>1085</v>
      </c>
      <c r="C442" s="8" t="s">
        <v>642</v>
      </c>
      <c r="D442" s="40" t="s">
        <v>732</v>
      </c>
      <c r="E442" s="44" t="s">
        <v>733</v>
      </c>
      <c r="F442" s="8">
        <v>3</v>
      </c>
      <c r="G442" s="41">
        <v>110.96</v>
      </c>
      <c r="H442" s="41">
        <v>88.65</v>
      </c>
      <c r="I442" s="8">
        <v>22.31</v>
      </c>
      <c r="J442" s="23">
        <v>0</v>
      </c>
      <c r="K442" s="23">
        <v>0</v>
      </c>
      <c r="L442" s="24">
        <v>0</v>
      </c>
      <c r="M442" s="21"/>
      <c r="N442" s="21" t="s">
        <v>920</v>
      </c>
      <c r="O442" s="22"/>
    </row>
    <row r="443" ht="16.5" spans="1:15">
      <c r="A443" s="34">
        <v>167</v>
      </c>
      <c r="B443" s="8" t="s">
        <v>1086</v>
      </c>
      <c r="C443" s="8" t="s">
        <v>644</v>
      </c>
      <c r="D443" s="40" t="s">
        <v>732</v>
      </c>
      <c r="E443" s="44" t="s">
        <v>733</v>
      </c>
      <c r="F443" s="8">
        <v>3</v>
      </c>
      <c r="G443" s="41">
        <v>110.96</v>
      </c>
      <c r="H443" s="41">
        <v>88.65</v>
      </c>
      <c r="I443" s="8">
        <v>22.31</v>
      </c>
      <c r="J443" s="23">
        <v>0</v>
      </c>
      <c r="K443" s="23">
        <v>0</v>
      </c>
      <c r="L443" s="24">
        <v>0</v>
      </c>
      <c r="M443" s="21"/>
      <c r="N443" s="21" t="s">
        <v>920</v>
      </c>
      <c r="O443" s="22"/>
    </row>
    <row r="444" ht="16.5" spans="1:15">
      <c r="A444" s="34">
        <v>168</v>
      </c>
      <c r="B444" s="8" t="s">
        <v>1087</v>
      </c>
      <c r="C444" s="8" t="s">
        <v>646</v>
      </c>
      <c r="D444" s="40" t="s">
        <v>732</v>
      </c>
      <c r="E444" s="44" t="s">
        <v>733</v>
      </c>
      <c r="F444" s="8">
        <v>3</v>
      </c>
      <c r="G444" s="41">
        <v>110.96</v>
      </c>
      <c r="H444" s="41">
        <v>88.65</v>
      </c>
      <c r="I444" s="8">
        <v>22.31</v>
      </c>
      <c r="J444" s="23">
        <v>0</v>
      </c>
      <c r="K444" s="23">
        <v>0</v>
      </c>
      <c r="L444" s="24">
        <v>0</v>
      </c>
      <c r="M444" s="21"/>
      <c r="N444" s="21" t="s">
        <v>920</v>
      </c>
      <c r="O444" s="22"/>
    </row>
    <row r="445" ht="16.5" spans="1:15">
      <c r="A445" s="34">
        <v>169</v>
      </c>
      <c r="B445" s="8" t="s">
        <v>1088</v>
      </c>
      <c r="C445" s="8" t="s">
        <v>648</v>
      </c>
      <c r="D445" s="40" t="s">
        <v>732</v>
      </c>
      <c r="E445" s="44" t="s">
        <v>733</v>
      </c>
      <c r="F445" s="8">
        <v>3</v>
      </c>
      <c r="G445" s="41">
        <v>110.96</v>
      </c>
      <c r="H445" s="41">
        <v>88.65</v>
      </c>
      <c r="I445" s="8">
        <v>22.31</v>
      </c>
      <c r="J445" s="23">
        <v>0</v>
      </c>
      <c r="K445" s="23">
        <v>0</v>
      </c>
      <c r="L445" s="24">
        <v>0</v>
      </c>
      <c r="M445" s="21"/>
      <c r="N445" s="21" t="s">
        <v>920</v>
      </c>
      <c r="O445" s="22"/>
    </row>
    <row r="446" ht="16.5" spans="1:15">
      <c r="A446" s="34">
        <v>170</v>
      </c>
      <c r="B446" s="8" t="s">
        <v>1089</v>
      </c>
      <c r="C446" s="8" t="s">
        <v>650</v>
      </c>
      <c r="D446" s="40" t="s">
        <v>732</v>
      </c>
      <c r="E446" s="44" t="s">
        <v>733</v>
      </c>
      <c r="F446" s="8">
        <v>3</v>
      </c>
      <c r="G446" s="41">
        <v>110.96</v>
      </c>
      <c r="H446" s="41">
        <v>88.65</v>
      </c>
      <c r="I446" s="8">
        <v>22.31</v>
      </c>
      <c r="J446" s="23">
        <v>0</v>
      </c>
      <c r="K446" s="23">
        <v>0</v>
      </c>
      <c r="L446" s="24">
        <v>0</v>
      </c>
      <c r="M446" s="21"/>
      <c r="N446" s="21" t="s">
        <v>920</v>
      </c>
      <c r="O446" s="22"/>
    </row>
    <row r="447" ht="16.5" spans="1:15">
      <c r="A447" s="34">
        <v>171</v>
      </c>
      <c r="B447" s="8" t="s">
        <v>1090</v>
      </c>
      <c r="C447" s="8" t="s">
        <v>652</v>
      </c>
      <c r="D447" s="40" t="s">
        <v>732</v>
      </c>
      <c r="E447" s="44" t="s">
        <v>733</v>
      </c>
      <c r="F447" s="8">
        <v>3</v>
      </c>
      <c r="G447" s="41">
        <v>110.96</v>
      </c>
      <c r="H447" s="41">
        <v>88.65</v>
      </c>
      <c r="I447" s="8">
        <v>22.31</v>
      </c>
      <c r="J447" s="23">
        <v>0</v>
      </c>
      <c r="K447" s="23">
        <v>0</v>
      </c>
      <c r="L447" s="24">
        <v>0</v>
      </c>
      <c r="M447" s="21"/>
      <c r="N447" s="21" t="s">
        <v>920</v>
      </c>
      <c r="O447" s="22"/>
    </row>
    <row r="448" ht="16.5" spans="1:15">
      <c r="A448" s="34">
        <v>172</v>
      </c>
      <c r="B448" s="8" t="s">
        <v>1091</v>
      </c>
      <c r="C448" s="8" t="s">
        <v>654</v>
      </c>
      <c r="D448" s="40" t="s">
        <v>732</v>
      </c>
      <c r="E448" s="44" t="s">
        <v>733</v>
      </c>
      <c r="F448" s="8">
        <v>3</v>
      </c>
      <c r="G448" s="41">
        <v>110.96</v>
      </c>
      <c r="H448" s="41">
        <v>88.65</v>
      </c>
      <c r="I448" s="8">
        <v>22.31</v>
      </c>
      <c r="J448" s="23">
        <v>0</v>
      </c>
      <c r="K448" s="23">
        <v>0</v>
      </c>
      <c r="L448" s="24">
        <v>0</v>
      </c>
      <c r="M448" s="21"/>
      <c r="N448" s="21" t="s">
        <v>920</v>
      </c>
      <c r="O448" s="22"/>
    </row>
    <row r="449" ht="16.5" spans="1:15">
      <c r="A449" s="34">
        <v>173</v>
      </c>
      <c r="B449" s="8" t="s">
        <v>1092</v>
      </c>
      <c r="C449" s="8" t="s">
        <v>656</v>
      </c>
      <c r="D449" s="40" t="s">
        <v>732</v>
      </c>
      <c r="E449" s="44" t="s">
        <v>733</v>
      </c>
      <c r="F449" s="8">
        <v>3</v>
      </c>
      <c r="G449" s="41">
        <v>110.96</v>
      </c>
      <c r="H449" s="41">
        <v>88.65</v>
      </c>
      <c r="I449" s="8">
        <v>22.31</v>
      </c>
      <c r="J449" s="23">
        <v>0</v>
      </c>
      <c r="K449" s="23">
        <v>0</v>
      </c>
      <c r="L449" s="24">
        <v>0</v>
      </c>
      <c r="M449" s="21"/>
      <c r="N449" s="21" t="s">
        <v>920</v>
      </c>
      <c r="O449" s="22"/>
    </row>
    <row r="450" ht="16.5" spans="1:15">
      <c r="A450" s="34">
        <v>174</v>
      </c>
      <c r="B450" s="8" t="s">
        <v>1093</v>
      </c>
      <c r="C450" s="8" t="s">
        <v>658</v>
      </c>
      <c r="D450" s="40" t="s">
        <v>732</v>
      </c>
      <c r="E450" s="44" t="s">
        <v>733</v>
      </c>
      <c r="F450" s="8">
        <v>3</v>
      </c>
      <c r="G450" s="41">
        <v>110.96</v>
      </c>
      <c r="H450" s="41">
        <v>88.65</v>
      </c>
      <c r="I450" s="8">
        <v>22.31</v>
      </c>
      <c r="J450" s="23">
        <v>0</v>
      </c>
      <c r="K450" s="23">
        <v>0</v>
      </c>
      <c r="L450" s="24">
        <v>0</v>
      </c>
      <c r="M450" s="21"/>
      <c r="N450" s="21" t="s">
        <v>920</v>
      </c>
      <c r="O450" s="22"/>
    </row>
    <row r="451" ht="16.5" spans="1:15">
      <c r="A451" s="34">
        <v>175</v>
      </c>
      <c r="B451" s="8" t="s">
        <v>1094</v>
      </c>
      <c r="C451" s="8" t="s">
        <v>660</v>
      </c>
      <c r="D451" s="40" t="s">
        <v>732</v>
      </c>
      <c r="E451" s="44" t="s">
        <v>733</v>
      </c>
      <c r="F451" s="8">
        <v>3</v>
      </c>
      <c r="G451" s="41">
        <v>110.96</v>
      </c>
      <c r="H451" s="41">
        <v>88.65</v>
      </c>
      <c r="I451" s="8">
        <v>22.31</v>
      </c>
      <c r="J451" s="23">
        <v>0</v>
      </c>
      <c r="K451" s="23">
        <v>0</v>
      </c>
      <c r="L451" s="24">
        <v>0</v>
      </c>
      <c r="M451" s="21"/>
      <c r="N451" s="21" t="s">
        <v>920</v>
      </c>
      <c r="O451" s="22"/>
    </row>
    <row r="452" ht="16.5" spans="1:15">
      <c r="A452" s="34">
        <v>176</v>
      </c>
      <c r="B452" s="8" t="s">
        <v>1095</v>
      </c>
      <c r="C452" s="8" t="s">
        <v>662</v>
      </c>
      <c r="D452" s="40" t="s">
        <v>732</v>
      </c>
      <c r="E452" s="44" t="s">
        <v>733</v>
      </c>
      <c r="F452" s="8">
        <v>3</v>
      </c>
      <c r="G452" s="41">
        <v>110.96</v>
      </c>
      <c r="H452" s="41">
        <v>88.65</v>
      </c>
      <c r="I452" s="8">
        <v>22.31</v>
      </c>
      <c r="J452" s="23">
        <v>0</v>
      </c>
      <c r="K452" s="23">
        <v>0</v>
      </c>
      <c r="L452" s="24">
        <v>0</v>
      </c>
      <c r="M452" s="21"/>
      <c r="N452" s="21" t="s">
        <v>920</v>
      </c>
      <c r="O452" s="22"/>
    </row>
    <row r="453" ht="16.5" spans="1:15">
      <c r="A453" s="34">
        <v>177</v>
      </c>
      <c r="B453" s="8" t="s">
        <v>1096</v>
      </c>
      <c r="C453" s="8" t="s">
        <v>664</v>
      </c>
      <c r="D453" s="40" t="s">
        <v>732</v>
      </c>
      <c r="E453" s="44" t="s">
        <v>733</v>
      </c>
      <c r="F453" s="8">
        <v>3</v>
      </c>
      <c r="G453" s="41">
        <v>110.96</v>
      </c>
      <c r="H453" s="41">
        <v>88.65</v>
      </c>
      <c r="I453" s="8">
        <v>22.31</v>
      </c>
      <c r="J453" s="23">
        <v>0</v>
      </c>
      <c r="K453" s="23">
        <v>0</v>
      </c>
      <c r="L453" s="24">
        <v>0</v>
      </c>
      <c r="M453" s="21"/>
      <c r="N453" s="21" t="s">
        <v>920</v>
      </c>
      <c r="O453" s="22"/>
    </row>
    <row r="454" ht="16.5" spans="1:15">
      <c r="A454" s="34">
        <v>178</v>
      </c>
      <c r="B454" s="8" t="s">
        <v>1097</v>
      </c>
      <c r="C454" s="8" t="s">
        <v>666</v>
      </c>
      <c r="D454" s="40" t="s">
        <v>732</v>
      </c>
      <c r="E454" s="44" t="s">
        <v>733</v>
      </c>
      <c r="F454" s="8">
        <v>3</v>
      </c>
      <c r="G454" s="41">
        <v>110.96</v>
      </c>
      <c r="H454" s="41">
        <v>88.65</v>
      </c>
      <c r="I454" s="8">
        <v>22.31</v>
      </c>
      <c r="J454" s="23">
        <v>0</v>
      </c>
      <c r="K454" s="23">
        <v>0</v>
      </c>
      <c r="L454" s="24">
        <v>0</v>
      </c>
      <c r="M454" s="21"/>
      <c r="N454" s="21" t="s">
        <v>920</v>
      </c>
      <c r="O454" s="22"/>
    </row>
    <row r="455" ht="16.5" spans="1:15">
      <c r="A455" s="34">
        <v>179</v>
      </c>
      <c r="B455" s="8" t="s">
        <v>1098</v>
      </c>
      <c r="C455" s="8" t="s">
        <v>668</v>
      </c>
      <c r="D455" s="40" t="s">
        <v>732</v>
      </c>
      <c r="E455" s="44" t="s">
        <v>733</v>
      </c>
      <c r="F455" s="8">
        <v>3</v>
      </c>
      <c r="G455" s="41">
        <v>110.96</v>
      </c>
      <c r="H455" s="41">
        <v>88.65</v>
      </c>
      <c r="I455" s="8">
        <v>22.31</v>
      </c>
      <c r="J455" s="23">
        <v>0</v>
      </c>
      <c r="K455" s="23">
        <v>0</v>
      </c>
      <c r="L455" s="24">
        <v>0</v>
      </c>
      <c r="M455" s="21"/>
      <c r="N455" s="21" t="s">
        <v>920</v>
      </c>
      <c r="O455" s="22"/>
    </row>
    <row r="456" ht="16.5" spans="1:15">
      <c r="A456" s="34">
        <v>180</v>
      </c>
      <c r="B456" s="8" t="s">
        <v>1099</v>
      </c>
      <c r="C456" s="8" t="s">
        <v>670</v>
      </c>
      <c r="D456" s="40" t="s">
        <v>732</v>
      </c>
      <c r="E456" s="44" t="s">
        <v>733</v>
      </c>
      <c r="F456" s="8">
        <v>3</v>
      </c>
      <c r="G456" s="41">
        <v>110.96</v>
      </c>
      <c r="H456" s="41">
        <v>88.65</v>
      </c>
      <c r="I456" s="8">
        <v>22.31</v>
      </c>
      <c r="J456" s="23">
        <v>0</v>
      </c>
      <c r="K456" s="23">
        <v>0</v>
      </c>
      <c r="L456" s="24">
        <v>0</v>
      </c>
      <c r="M456" s="21" t="s">
        <v>611</v>
      </c>
      <c r="N456" s="21" t="s">
        <v>612</v>
      </c>
      <c r="O456" s="22"/>
    </row>
    <row r="457" spans="1:15">
      <c r="A457" s="27" t="s">
        <v>1100</v>
      </c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32"/>
    </row>
    <row r="458" spans="1:15">
      <c r="A458" s="27" t="s">
        <v>1101</v>
      </c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32"/>
    </row>
    <row r="459" spans="1:15">
      <c r="A459" s="29" t="s">
        <v>1102</v>
      </c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</row>
    <row r="460" ht="91.9" customHeight="1" spans="1:15">
      <c r="A460" s="30" t="s">
        <v>1103</v>
      </c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</row>
    <row r="466" spans="4:7">
      <c r="D466" s="45"/>
      <c r="E466" s="26"/>
      <c r="F466" s="26"/>
      <c r="G466" s="26"/>
    </row>
    <row r="467" spans="4:5">
      <c r="D467" s="45"/>
      <c r="E467" s="26"/>
    </row>
    <row r="468" spans="4:5">
      <c r="D468" s="45"/>
      <c r="E468" s="45"/>
    </row>
  </sheetData>
  <autoFilter ref="A5:O460">
    <extLst/>
  </autoFilter>
  <mergeCells count="12">
    <mergeCell ref="B1:O1"/>
    <mergeCell ref="A2:H2"/>
    <mergeCell ref="J2:O2"/>
    <mergeCell ref="A3:H3"/>
    <mergeCell ref="J3:O3"/>
    <mergeCell ref="A4:H4"/>
    <mergeCell ref="J4:O4"/>
    <mergeCell ref="A276:O276"/>
    <mergeCell ref="A457:O457"/>
    <mergeCell ref="A458:O458"/>
    <mergeCell ref="A459:O459"/>
    <mergeCell ref="A460:O460"/>
  </mergeCells>
  <pageMargins left="0.699305555555556" right="0.699305555555556" top="0.75" bottom="0.75" header="0.3" footer="0.3"/>
  <pageSetup paperSize="8" scale="4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1"/>
  <sheetViews>
    <sheetView zoomScale="110" zoomScaleNormal="110" workbookViewId="0">
      <selection activeCell="G59" sqref="G59"/>
    </sheetView>
  </sheetViews>
  <sheetFormatPr defaultColWidth="11" defaultRowHeight="15.75"/>
  <cols>
    <col min="2" max="2" width="21.5" customWidth="1"/>
    <col min="12" max="12" width="14.125" customWidth="1"/>
    <col min="14" max="14" width="16.5" customWidth="1"/>
  </cols>
  <sheetData>
    <row r="1" ht="33.75" spans="1:15">
      <c r="A1" s="1"/>
      <c r="B1" s="2" t="s">
        <v>1104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588</v>
      </c>
      <c r="B2" s="1"/>
      <c r="C2" s="1"/>
      <c r="D2" s="1"/>
      <c r="E2" s="1"/>
      <c r="F2" s="1"/>
      <c r="G2" s="1"/>
      <c r="H2" s="1"/>
      <c r="I2" s="12"/>
      <c r="J2" s="13" t="s">
        <v>589</v>
      </c>
      <c r="K2" s="13"/>
      <c r="L2" s="13"/>
      <c r="M2" s="13"/>
      <c r="N2" s="13"/>
      <c r="O2" s="13"/>
    </row>
    <row r="3" spans="1:15">
      <c r="A3" s="3" t="s">
        <v>590</v>
      </c>
      <c r="B3" s="1"/>
      <c r="C3" s="1"/>
      <c r="D3" s="1"/>
      <c r="E3" s="1"/>
      <c r="F3" s="1"/>
      <c r="G3" s="1"/>
      <c r="H3" s="1"/>
      <c r="I3" s="14" t="s">
        <v>591</v>
      </c>
      <c r="J3" s="13" t="s">
        <v>1105</v>
      </c>
      <c r="K3" s="13"/>
      <c r="L3" s="13"/>
      <c r="M3" s="13"/>
      <c r="N3" s="13"/>
      <c r="O3" s="13"/>
    </row>
    <row r="4" spans="1:15">
      <c r="A4" s="3" t="s">
        <v>593</v>
      </c>
      <c r="B4" s="1"/>
      <c r="C4" s="1"/>
      <c r="D4" s="1"/>
      <c r="E4" s="1"/>
      <c r="F4" s="1"/>
      <c r="G4" s="1"/>
      <c r="H4" s="1"/>
      <c r="I4" s="12"/>
      <c r="J4" s="13" t="s">
        <v>1106</v>
      </c>
      <c r="K4" s="13"/>
      <c r="L4" s="13"/>
      <c r="M4" s="13"/>
      <c r="N4" s="13"/>
      <c r="O4" s="13"/>
    </row>
    <row r="5" ht="67.5" spans="1:15">
      <c r="A5" s="4" t="s">
        <v>475</v>
      </c>
      <c r="B5" s="4" t="s">
        <v>4</v>
      </c>
      <c r="C5" s="5" t="s">
        <v>595</v>
      </c>
      <c r="D5" s="4" t="s">
        <v>596</v>
      </c>
      <c r="E5" s="4" t="s">
        <v>597</v>
      </c>
      <c r="F5" s="6" t="s">
        <v>598</v>
      </c>
      <c r="G5" s="6" t="s">
        <v>599</v>
      </c>
      <c r="H5" s="6" t="s">
        <v>1107</v>
      </c>
      <c r="I5" s="15" t="s">
        <v>601</v>
      </c>
      <c r="J5" s="16" t="s">
        <v>1108</v>
      </c>
      <c r="K5" s="16" t="s">
        <v>603</v>
      </c>
      <c r="L5" s="16" t="s">
        <v>604</v>
      </c>
      <c r="M5" s="17" t="s">
        <v>605</v>
      </c>
      <c r="N5" s="6" t="s">
        <v>1109</v>
      </c>
      <c r="O5" s="18" t="s">
        <v>606</v>
      </c>
    </row>
    <row r="6" spans="1:17">
      <c r="A6" s="7">
        <v>1</v>
      </c>
      <c r="B6" s="8" t="s">
        <v>1110</v>
      </c>
      <c r="C6" s="9" t="s">
        <v>1111</v>
      </c>
      <c r="D6" s="8" t="s">
        <v>1112</v>
      </c>
      <c r="E6" s="8" t="s">
        <v>886</v>
      </c>
      <c r="F6" s="8">
        <v>6</v>
      </c>
      <c r="G6" s="8">
        <v>78.43</v>
      </c>
      <c r="H6" s="8">
        <v>60.13</v>
      </c>
      <c r="I6" s="8">
        <v>18.3</v>
      </c>
      <c r="J6" s="19">
        <v>65217.0297688342</v>
      </c>
      <c r="K6" s="19">
        <v>50000</v>
      </c>
      <c r="L6" s="20">
        <v>3921500</v>
      </c>
      <c r="M6" s="21" t="s">
        <v>611</v>
      </c>
      <c r="N6" s="21" t="s">
        <v>612</v>
      </c>
      <c r="O6" s="8"/>
      <c r="Q6" s="26"/>
    </row>
    <row r="7" spans="1:17">
      <c r="A7" s="7">
        <v>2</v>
      </c>
      <c r="B7" s="8" t="s">
        <v>1113</v>
      </c>
      <c r="C7" s="9" t="s">
        <v>1111</v>
      </c>
      <c r="D7" s="8" t="s">
        <v>1112</v>
      </c>
      <c r="E7" s="8" t="s">
        <v>610</v>
      </c>
      <c r="F7" s="8">
        <v>6</v>
      </c>
      <c r="G7" s="8">
        <v>63.62</v>
      </c>
      <c r="H7" s="8">
        <v>48.78</v>
      </c>
      <c r="I7" s="8">
        <v>14.84</v>
      </c>
      <c r="J7" s="19">
        <v>65211.1521115211</v>
      </c>
      <c r="K7" s="19">
        <v>50000</v>
      </c>
      <c r="L7" s="20">
        <v>3181000</v>
      </c>
      <c r="M7" s="21" t="s">
        <v>611</v>
      </c>
      <c r="N7" s="21" t="s">
        <v>612</v>
      </c>
      <c r="O7" s="8"/>
      <c r="Q7" s="26"/>
    </row>
    <row r="8" spans="1:17">
      <c r="A8" s="7">
        <v>3</v>
      </c>
      <c r="B8" s="8" t="s">
        <v>1114</v>
      </c>
      <c r="C8" s="9" t="s">
        <v>1111</v>
      </c>
      <c r="D8" s="8" t="s">
        <v>1112</v>
      </c>
      <c r="E8" s="8" t="s">
        <v>610</v>
      </c>
      <c r="F8" s="8">
        <v>6</v>
      </c>
      <c r="G8" s="8">
        <v>50.92</v>
      </c>
      <c r="H8" s="8">
        <v>39.04</v>
      </c>
      <c r="I8" s="8">
        <v>11.88</v>
      </c>
      <c r="J8" s="19">
        <v>65215.1639344262</v>
      </c>
      <c r="K8" s="19">
        <v>50000</v>
      </c>
      <c r="L8" s="20">
        <v>2546000</v>
      </c>
      <c r="M8" s="21" t="s">
        <v>611</v>
      </c>
      <c r="N8" s="21" t="s">
        <v>612</v>
      </c>
      <c r="O8" s="8"/>
      <c r="Q8" s="26"/>
    </row>
    <row r="9" spans="1:17">
      <c r="A9" s="7">
        <v>4</v>
      </c>
      <c r="B9" s="8" t="s">
        <v>1115</v>
      </c>
      <c r="C9" s="9" t="s">
        <v>1111</v>
      </c>
      <c r="D9" s="8" t="s">
        <v>1112</v>
      </c>
      <c r="E9" s="8" t="s">
        <v>610</v>
      </c>
      <c r="F9" s="8">
        <v>6</v>
      </c>
      <c r="G9" s="8">
        <v>92.84</v>
      </c>
      <c r="H9" s="8">
        <v>71.18</v>
      </c>
      <c r="I9" s="8">
        <v>21.66</v>
      </c>
      <c r="J9" s="19">
        <v>65214.9480191065</v>
      </c>
      <c r="K9" s="19">
        <v>50000</v>
      </c>
      <c r="L9" s="20">
        <v>4642000</v>
      </c>
      <c r="M9" s="21" t="s">
        <v>611</v>
      </c>
      <c r="N9" s="21" t="s">
        <v>612</v>
      </c>
      <c r="O9" s="8"/>
      <c r="Q9" s="26"/>
    </row>
    <row r="10" spans="1:17">
      <c r="A10" s="7">
        <v>5</v>
      </c>
      <c r="B10" s="8" t="s">
        <v>1116</v>
      </c>
      <c r="C10" s="9" t="s">
        <v>1111</v>
      </c>
      <c r="D10" s="8" t="s">
        <v>1112</v>
      </c>
      <c r="E10" s="8" t="s">
        <v>610</v>
      </c>
      <c r="F10" s="8">
        <v>6</v>
      </c>
      <c r="G10" s="8">
        <v>77.83</v>
      </c>
      <c r="H10" s="8">
        <v>59.67</v>
      </c>
      <c r="I10" s="8">
        <v>18.16</v>
      </c>
      <c r="J10" s="19">
        <v>65217.0269817329</v>
      </c>
      <c r="K10" s="19">
        <v>50000</v>
      </c>
      <c r="L10" s="20">
        <v>3891500</v>
      </c>
      <c r="M10" s="21" t="s">
        <v>611</v>
      </c>
      <c r="N10" s="21" t="s">
        <v>612</v>
      </c>
      <c r="O10" s="8"/>
      <c r="Q10" s="26"/>
    </row>
    <row r="11" spans="1:17">
      <c r="A11" s="7">
        <v>6</v>
      </c>
      <c r="B11" s="8" t="s">
        <v>1117</v>
      </c>
      <c r="C11" s="9" t="s">
        <v>1111</v>
      </c>
      <c r="D11" s="8" t="s">
        <v>1112</v>
      </c>
      <c r="E11" s="8" t="s">
        <v>610</v>
      </c>
      <c r="F11" s="8">
        <v>6</v>
      </c>
      <c r="G11" s="8">
        <v>78.52</v>
      </c>
      <c r="H11" s="8">
        <v>60.2</v>
      </c>
      <c r="I11" s="8">
        <v>18.32</v>
      </c>
      <c r="J11" s="19">
        <v>65215.9468438538</v>
      </c>
      <c r="K11" s="19">
        <v>50000</v>
      </c>
      <c r="L11" s="20">
        <v>3926000</v>
      </c>
      <c r="M11" s="21" t="s">
        <v>611</v>
      </c>
      <c r="N11" s="21" t="s">
        <v>612</v>
      </c>
      <c r="O11" s="8"/>
      <c r="Q11" s="26"/>
    </row>
    <row r="12" spans="1:17">
      <c r="A12" s="7">
        <v>7</v>
      </c>
      <c r="B12" s="8" t="s">
        <v>1118</v>
      </c>
      <c r="C12" s="9" t="s">
        <v>1111</v>
      </c>
      <c r="D12" s="8" t="s">
        <v>1112</v>
      </c>
      <c r="E12" s="8" t="s">
        <v>610</v>
      </c>
      <c r="F12" s="8">
        <v>6</v>
      </c>
      <c r="G12" s="8">
        <v>78.52</v>
      </c>
      <c r="H12" s="8">
        <v>60.2</v>
      </c>
      <c r="I12" s="8">
        <v>18.32</v>
      </c>
      <c r="J12" s="19">
        <v>65215.9468438538</v>
      </c>
      <c r="K12" s="19">
        <v>50000</v>
      </c>
      <c r="L12" s="20">
        <v>3926000</v>
      </c>
      <c r="M12" s="21" t="s">
        <v>611</v>
      </c>
      <c r="N12" s="21" t="s">
        <v>612</v>
      </c>
      <c r="O12" s="8"/>
      <c r="Q12" s="26"/>
    </row>
    <row r="13" spans="1:17">
      <c r="A13" s="7">
        <v>8</v>
      </c>
      <c r="B13" s="8" t="s">
        <v>1119</v>
      </c>
      <c r="C13" s="9" t="s">
        <v>1111</v>
      </c>
      <c r="D13" s="8" t="s">
        <v>1112</v>
      </c>
      <c r="E13" s="8" t="s">
        <v>610</v>
      </c>
      <c r="F13" s="8">
        <v>6</v>
      </c>
      <c r="G13" s="8">
        <v>70.54</v>
      </c>
      <c r="H13" s="8">
        <v>60.2</v>
      </c>
      <c r="I13" s="8">
        <v>10.34</v>
      </c>
      <c r="J13" s="19">
        <v>58588.0398671096</v>
      </c>
      <c r="K13" s="19">
        <v>50000</v>
      </c>
      <c r="L13" s="20">
        <v>3527000</v>
      </c>
      <c r="M13" s="21" t="s">
        <v>611</v>
      </c>
      <c r="N13" s="21" t="s">
        <v>612</v>
      </c>
      <c r="O13" s="8"/>
      <c r="Q13" s="26"/>
    </row>
    <row r="14" spans="1:17">
      <c r="A14" s="7">
        <v>9</v>
      </c>
      <c r="B14" s="8" t="s">
        <v>1120</v>
      </c>
      <c r="C14" s="9" t="s">
        <v>1111</v>
      </c>
      <c r="D14" s="8" t="s">
        <v>1112</v>
      </c>
      <c r="E14" s="8" t="s">
        <v>610</v>
      </c>
      <c r="F14" s="8">
        <v>6</v>
      </c>
      <c r="G14" s="8">
        <v>70.54</v>
      </c>
      <c r="H14" s="8">
        <v>60.2</v>
      </c>
      <c r="I14" s="8">
        <v>10.34</v>
      </c>
      <c r="J14" s="19">
        <v>58588.0398671096</v>
      </c>
      <c r="K14" s="19">
        <v>50000</v>
      </c>
      <c r="L14" s="20">
        <v>3527000</v>
      </c>
      <c r="M14" s="21" t="s">
        <v>611</v>
      </c>
      <c r="N14" s="21" t="s">
        <v>612</v>
      </c>
      <c r="O14" s="8"/>
      <c r="Q14" s="26"/>
    </row>
    <row r="15" spans="1:17">
      <c r="A15" s="7">
        <v>10</v>
      </c>
      <c r="B15" s="8" t="s">
        <v>1121</v>
      </c>
      <c r="C15" s="9" t="s">
        <v>1111</v>
      </c>
      <c r="D15" s="8" t="s">
        <v>1112</v>
      </c>
      <c r="E15" s="8" t="s">
        <v>610</v>
      </c>
      <c r="F15" s="8">
        <v>6</v>
      </c>
      <c r="G15" s="8">
        <v>70.54</v>
      </c>
      <c r="H15" s="8">
        <v>60.2</v>
      </c>
      <c r="I15" s="8">
        <v>10.34</v>
      </c>
      <c r="J15" s="19">
        <v>58588.0398671096</v>
      </c>
      <c r="K15" s="19">
        <v>50000</v>
      </c>
      <c r="L15" s="20">
        <v>3527000</v>
      </c>
      <c r="M15" s="21" t="s">
        <v>611</v>
      </c>
      <c r="N15" s="21" t="s">
        <v>612</v>
      </c>
      <c r="O15" s="8"/>
      <c r="Q15" s="26"/>
    </row>
    <row r="16" spans="1:17">
      <c r="A16" s="7">
        <v>11</v>
      </c>
      <c r="B16" s="8" t="s">
        <v>1122</v>
      </c>
      <c r="C16" s="9" t="s">
        <v>1111</v>
      </c>
      <c r="D16" s="8" t="s">
        <v>1112</v>
      </c>
      <c r="E16" s="8" t="s">
        <v>610</v>
      </c>
      <c r="F16" s="8">
        <v>6</v>
      </c>
      <c r="G16" s="8">
        <v>70.54</v>
      </c>
      <c r="H16" s="8">
        <v>60.2</v>
      </c>
      <c r="I16" s="8">
        <v>10.34</v>
      </c>
      <c r="J16" s="19">
        <v>58588.0398671096</v>
      </c>
      <c r="K16" s="19">
        <v>50000</v>
      </c>
      <c r="L16" s="20">
        <v>3527000</v>
      </c>
      <c r="M16" s="21" t="s">
        <v>611</v>
      </c>
      <c r="N16" s="21" t="s">
        <v>612</v>
      </c>
      <c r="O16" s="8"/>
      <c r="Q16" s="26"/>
    </row>
    <row r="17" spans="1:17">
      <c r="A17" s="7">
        <v>12</v>
      </c>
      <c r="B17" s="8" t="s">
        <v>1123</v>
      </c>
      <c r="C17" s="9" t="s">
        <v>1111</v>
      </c>
      <c r="D17" s="8" t="s">
        <v>1112</v>
      </c>
      <c r="E17" s="8" t="s">
        <v>610</v>
      </c>
      <c r="F17" s="8">
        <v>6</v>
      </c>
      <c r="G17" s="8">
        <v>105.81</v>
      </c>
      <c r="H17" s="8">
        <v>90.3</v>
      </c>
      <c r="I17" s="8">
        <v>15.51</v>
      </c>
      <c r="J17" s="19">
        <v>58588.0398671096</v>
      </c>
      <c r="K17" s="19">
        <v>50000</v>
      </c>
      <c r="L17" s="20">
        <v>5290500</v>
      </c>
      <c r="M17" s="21" t="s">
        <v>611</v>
      </c>
      <c r="N17" s="21" t="s">
        <v>612</v>
      </c>
      <c r="O17" s="8"/>
      <c r="Q17" s="26"/>
    </row>
    <row r="18" spans="1:17">
      <c r="A18" s="7">
        <v>13</v>
      </c>
      <c r="B18" s="8" t="s">
        <v>1124</v>
      </c>
      <c r="C18" s="9" t="s">
        <v>1111</v>
      </c>
      <c r="D18" s="8" t="s">
        <v>1112</v>
      </c>
      <c r="E18" s="8" t="s">
        <v>610</v>
      </c>
      <c r="F18" s="8">
        <v>6</v>
      </c>
      <c r="G18" s="8">
        <v>95.5</v>
      </c>
      <c r="H18" s="8">
        <v>81.5</v>
      </c>
      <c r="I18" s="8">
        <v>14</v>
      </c>
      <c r="J18" s="19">
        <v>58588.9570552147</v>
      </c>
      <c r="K18" s="19">
        <v>50000</v>
      </c>
      <c r="L18" s="20">
        <v>4775000</v>
      </c>
      <c r="M18" s="21" t="s">
        <v>611</v>
      </c>
      <c r="N18" s="21" t="s">
        <v>612</v>
      </c>
      <c r="O18" s="8"/>
      <c r="Q18" s="26"/>
    </row>
    <row r="19" spans="1:17">
      <c r="A19" s="7">
        <v>14</v>
      </c>
      <c r="B19" s="8" t="s">
        <v>1125</v>
      </c>
      <c r="C19" s="9" t="s">
        <v>1111</v>
      </c>
      <c r="D19" s="8" t="s">
        <v>1112</v>
      </c>
      <c r="E19" s="8" t="s">
        <v>610</v>
      </c>
      <c r="F19" s="8">
        <v>6</v>
      </c>
      <c r="G19" s="8">
        <v>92.19</v>
      </c>
      <c r="H19" s="8">
        <v>78.68</v>
      </c>
      <c r="I19" s="8">
        <v>13.51</v>
      </c>
      <c r="J19" s="19">
        <v>58585.409252669</v>
      </c>
      <c r="K19" s="19">
        <v>50000</v>
      </c>
      <c r="L19" s="20">
        <v>4609500</v>
      </c>
      <c r="M19" s="21" t="s">
        <v>611</v>
      </c>
      <c r="N19" s="21" t="s">
        <v>612</v>
      </c>
      <c r="O19" s="8"/>
      <c r="Q19" s="26"/>
    </row>
    <row r="20" spans="1:17">
      <c r="A20" s="7">
        <v>15</v>
      </c>
      <c r="B20" s="8" t="s">
        <v>1126</v>
      </c>
      <c r="C20" s="9" t="s">
        <v>1111</v>
      </c>
      <c r="D20" s="8" t="s">
        <v>1112</v>
      </c>
      <c r="E20" s="8" t="s">
        <v>610</v>
      </c>
      <c r="F20" s="8">
        <v>6</v>
      </c>
      <c r="G20" s="8">
        <v>60.06</v>
      </c>
      <c r="H20" s="8">
        <v>51.26</v>
      </c>
      <c r="I20" s="8">
        <v>8.8</v>
      </c>
      <c r="J20" s="19">
        <v>58583.6909871245</v>
      </c>
      <c r="K20" s="19">
        <v>50000</v>
      </c>
      <c r="L20" s="20">
        <v>3003000</v>
      </c>
      <c r="M20" s="21" t="s">
        <v>611</v>
      </c>
      <c r="N20" s="21" t="s">
        <v>612</v>
      </c>
      <c r="O20" s="22"/>
      <c r="Q20" s="26"/>
    </row>
    <row r="21" spans="1:17">
      <c r="A21" s="7">
        <v>16</v>
      </c>
      <c r="B21" s="8" t="s">
        <v>1127</v>
      </c>
      <c r="C21" s="9" t="s">
        <v>1111</v>
      </c>
      <c r="D21" s="8" t="s">
        <v>1112</v>
      </c>
      <c r="E21" s="8" t="s">
        <v>610</v>
      </c>
      <c r="F21" s="8">
        <v>6</v>
      </c>
      <c r="G21" s="8">
        <v>106.24</v>
      </c>
      <c r="H21" s="8">
        <v>90.67</v>
      </c>
      <c r="I21" s="8">
        <v>15.57</v>
      </c>
      <c r="J21" s="19">
        <v>58586.0813940664</v>
      </c>
      <c r="K21" s="19">
        <v>50000</v>
      </c>
      <c r="L21" s="20">
        <v>5312000</v>
      </c>
      <c r="M21" s="21" t="s">
        <v>611</v>
      </c>
      <c r="N21" s="21" t="s">
        <v>612</v>
      </c>
      <c r="O21" s="22"/>
      <c r="Q21" s="26"/>
    </row>
    <row r="22" spans="1:17">
      <c r="A22" s="7">
        <v>17</v>
      </c>
      <c r="B22" s="8" t="s">
        <v>1128</v>
      </c>
      <c r="C22" s="9" t="s">
        <v>1111</v>
      </c>
      <c r="D22" s="8" t="s">
        <v>1112</v>
      </c>
      <c r="E22" s="8" t="s">
        <v>610</v>
      </c>
      <c r="F22" s="8">
        <v>6</v>
      </c>
      <c r="G22" s="8">
        <v>78.82</v>
      </c>
      <c r="H22" s="8">
        <v>67.27</v>
      </c>
      <c r="I22" s="8">
        <v>11.55</v>
      </c>
      <c r="J22" s="19">
        <v>58584.8074921956</v>
      </c>
      <c r="K22" s="19">
        <v>50000</v>
      </c>
      <c r="L22" s="20">
        <v>3941000</v>
      </c>
      <c r="M22" s="21" t="s">
        <v>611</v>
      </c>
      <c r="N22" s="21" t="s">
        <v>612</v>
      </c>
      <c r="O22" s="22"/>
      <c r="Q22" s="26"/>
    </row>
    <row r="23" spans="1:17">
      <c r="A23" s="7">
        <v>18</v>
      </c>
      <c r="B23" s="8" t="s">
        <v>1129</v>
      </c>
      <c r="C23" s="9" t="s">
        <v>1111</v>
      </c>
      <c r="D23" s="8" t="s">
        <v>1112</v>
      </c>
      <c r="E23" s="8" t="s">
        <v>610</v>
      </c>
      <c r="F23" s="8">
        <v>6</v>
      </c>
      <c r="G23" s="8">
        <v>66.98</v>
      </c>
      <c r="H23" s="8">
        <v>57.16</v>
      </c>
      <c r="I23" s="8">
        <v>9.82000000000001</v>
      </c>
      <c r="J23" s="19">
        <v>58589.9230230931</v>
      </c>
      <c r="K23" s="19">
        <v>50000</v>
      </c>
      <c r="L23" s="20">
        <v>3349000</v>
      </c>
      <c r="M23" s="21" t="s">
        <v>611</v>
      </c>
      <c r="N23" s="21" t="s">
        <v>612</v>
      </c>
      <c r="O23" s="22"/>
      <c r="Q23" s="26"/>
    </row>
    <row r="24" spans="1:17">
      <c r="A24" s="7">
        <v>19</v>
      </c>
      <c r="B24" s="8" t="s">
        <v>1130</v>
      </c>
      <c r="C24" s="9" t="s">
        <v>1111</v>
      </c>
      <c r="D24" s="8" t="s">
        <v>1112</v>
      </c>
      <c r="E24" s="8" t="s">
        <v>610</v>
      </c>
      <c r="F24" s="8">
        <v>6</v>
      </c>
      <c r="G24" s="8">
        <v>64.53</v>
      </c>
      <c r="H24" s="8">
        <v>53.8</v>
      </c>
      <c r="I24" s="8">
        <v>10.73</v>
      </c>
      <c r="J24" s="19">
        <v>59972.1189591078</v>
      </c>
      <c r="K24" s="19">
        <v>50000</v>
      </c>
      <c r="L24" s="20">
        <v>3226500</v>
      </c>
      <c r="M24" s="21" t="s">
        <v>611</v>
      </c>
      <c r="N24" s="21" t="s">
        <v>612</v>
      </c>
      <c r="O24" s="22"/>
      <c r="Q24" s="26"/>
    </row>
    <row r="25" spans="1:17">
      <c r="A25" s="7">
        <v>20</v>
      </c>
      <c r="B25" s="8" t="s">
        <v>1131</v>
      </c>
      <c r="C25" s="9" t="s">
        <v>1111</v>
      </c>
      <c r="D25" s="8" t="s">
        <v>1112</v>
      </c>
      <c r="E25" s="8" t="s">
        <v>610</v>
      </c>
      <c r="F25" s="8">
        <v>6</v>
      </c>
      <c r="G25" s="8">
        <v>69.33</v>
      </c>
      <c r="H25" s="8">
        <v>57.8</v>
      </c>
      <c r="I25" s="8">
        <v>11.53</v>
      </c>
      <c r="J25" s="19">
        <v>59974.0484429066</v>
      </c>
      <c r="K25" s="19">
        <v>50000</v>
      </c>
      <c r="L25" s="20">
        <v>3466500</v>
      </c>
      <c r="M25" s="21" t="s">
        <v>611</v>
      </c>
      <c r="N25" s="21" t="s">
        <v>612</v>
      </c>
      <c r="O25" s="22"/>
      <c r="Q25" s="26"/>
    </row>
    <row r="26" spans="1:17">
      <c r="A26" s="7">
        <v>21</v>
      </c>
      <c r="B26" s="8" t="s">
        <v>1132</v>
      </c>
      <c r="C26" s="9" t="s">
        <v>1111</v>
      </c>
      <c r="D26" s="8" t="s">
        <v>1112</v>
      </c>
      <c r="E26" s="8" t="s">
        <v>610</v>
      </c>
      <c r="F26" s="8">
        <v>6</v>
      </c>
      <c r="G26" s="8">
        <v>95.81</v>
      </c>
      <c r="H26" s="8">
        <v>79.88</v>
      </c>
      <c r="I26" s="8">
        <v>15.93</v>
      </c>
      <c r="J26" s="19">
        <v>59971.2068102153</v>
      </c>
      <c r="K26" s="19">
        <v>50000</v>
      </c>
      <c r="L26" s="20">
        <v>4790500</v>
      </c>
      <c r="M26" s="21" t="s">
        <v>611</v>
      </c>
      <c r="N26" s="21" t="s">
        <v>612</v>
      </c>
      <c r="O26" s="22"/>
      <c r="Q26" s="26"/>
    </row>
    <row r="27" spans="1:17">
      <c r="A27" s="7">
        <v>22</v>
      </c>
      <c r="B27" s="8" t="s">
        <v>1133</v>
      </c>
      <c r="C27" s="9" t="s">
        <v>1111</v>
      </c>
      <c r="D27" s="8" t="s">
        <v>1112</v>
      </c>
      <c r="E27" s="8" t="s">
        <v>610</v>
      </c>
      <c r="F27" s="8">
        <v>6</v>
      </c>
      <c r="G27" s="8">
        <v>39.58</v>
      </c>
      <c r="H27" s="8">
        <v>33</v>
      </c>
      <c r="I27" s="8">
        <v>6.58</v>
      </c>
      <c r="J27" s="19">
        <v>59969.696969697</v>
      </c>
      <c r="K27" s="19">
        <v>50000</v>
      </c>
      <c r="L27" s="20">
        <v>1979000</v>
      </c>
      <c r="M27" s="21" t="s">
        <v>611</v>
      </c>
      <c r="N27" s="21" t="s">
        <v>612</v>
      </c>
      <c r="O27" s="22"/>
      <c r="Q27" s="26"/>
    </row>
    <row r="28" spans="1:17">
      <c r="A28" s="7">
        <v>23</v>
      </c>
      <c r="B28" s="8" t="s">
        <v>1134</v>
      </c>
      <c r="C28" s="9" t="s">
        <v>1111</v>
      </c>
      <c r="D28" s="8" t="s">
        <v>1112</v>
      </c>
      <c r="E28" s="8" t="s">
        <v>610</v>
      </c>
      <c r="F28" s="8">
        <v>6</v>
      </c>
      <c r="G28" s="8">
        <v>119.14</v>
      </c>
      <c r="H28" s="8">
        <v>99.33</v>
      </c>
      <c r="I28" s="8">
        <v>19.81</v>
      </c>
      <c r="J28" s="19">
        <v>59971.8111346018</v>
      </c>
      <c r="K28" s="19">
        <v>50000</v>
      </c>
      <c r="L28" s="20">
        <v>5957000</v>
      </c>
      <c r="M28" s="21" t="s">
        <v>611</v>
      </c>
      <c r="N28" s="21" t="s">
        <v>612</v>
      </c>
      <c r="O28" s="22"/>
      <c r="Q28" s="26"/>
    </row>
    <row r="29" spans="1:17">
      <c r="A29" s="7">
        <v>24</v>
      </c>
      <c r="B29" s="8" t="s">
        <v>1135</v>
      </c>
      <c r="C29" s="9" t="s">
        <v>1111</v>
      </c>
      <c r="D29" s="8" t="s">
        <v>1112</v>
      </c>
      <c r="E29" s="8" t="s">
        <v>610</v>
      </c>
      <c r="F29" s="8">
        <v>6</v>
      </c>
      <c r="G29" s="8">
        <v>64.98</v>
      </c>
      <c r="H29" s="8">
        <v>54.18</v>
      </c>
      <c r="I29" s="8">
        <v>10.8</v>
      </c>
      <c r="J29" s="19">
        <v>59966.7774086379</v>
      </c>
      <c r="K29" s="19">
        <v>50000</v>
      </c>
      <c r="L29" s="20">
        <v>3249000</v>
      </c>
      <c r="M29" s="21" t="s">
        <v>611</v>
      </c>
      <c r="N29" s="21" t="s">
        <v>612</v>
      </c>
      <c r="O29" s="22"/>
      <c r="Q29" s="26"/>
    </row>
    <row r="30" spans="1:17">
      <c r="A30" s="7">
        <v>25</v>
      </c>
      <c r="B30" s="8" t="s">
        <v>1136</v>
      </c>
      <c r="C30" s="9" t="s">
        <v>1111</v>
      </c>
      <c r="D30" s="8" t="s">
        <v>1112</v>
      </c>
      <c r="E30" s="8" t="s">
        <v>701</v>
      </c>
      <c r="F30" s="8">
        <v>6</v>
      </c>
      <c r="G30" s="8">
        <v>99.52</v>
      </c>
      <c r="H30" s="8">
        <v>82.97</v>
      </c>
      <c r="I30" s="8">
        <v>16.55</v>
      </c>
      <c r="J30" s="19">
        <v>59973.4843919489</v>
      </c>
      <c r="K30" s="19">
        <v>50000</v>
      </c>
      <c r="L30" s="20">
        <v>4976000</v>
      </c>
      <c r="M30" s="21" t="s">
        <v>611</v>
      </c>
      <c r="N30" s="21" t="s">
        <v>612</v>
      </c>
      <c r="O30" s="22"/>
      <c r="Q30" s="26"/>
    </row>
    <row r="31" spans="1:17">
      <c r="A31" s="7">
        <v>26</v>
      </c>
      <c r="B31" s="8" t="s">
        <v>1137</v>
      </c>
      <c r="C31" s="9" t="s">
        <v>1111</v>
      </c>
      <c r="D31" s="8" t="s">
        <v>1112</v>
      </c>
      <c r="E31" s="8" t="s">
        <v>1138</v>
      </c>
      <c r="F31" s="8">
        <v>6</v>
      </c>
      <c r="G31" s="8">
        <v>129.44</v>
      </c>
      <c r="H31" s="8">
        <v>107.92</v>
      </c>
      <c r="I31" s="8">
        <v>21.52</v>
      </c>
      <c r="J31" s="19">
        <v>59970.3484062268</v>
      </c>
      <c r="K31" s="19">
        <v>50000</v>
      </c>
      <c r="L31" s="20">
        <v>6472000</v>
      </c>
      <c r="M31" s="21" t="s">
        <v>611</v>
      </c>
      <c r="N31" s="21" t="s">
        <v>612</v>
      </c>
      <c r="O31" s="22"/>
      <c r="Q31" s="26"/>
    </row>
    <row r="32" spans="1:17">
      <c r="A32" s="7">
        <v>27</v>
      </c>
      <c r="B32" s="8" t="s">
        <v>1139</v>
      </c>
      <c r="C32" s="9" t="s">
        <v>1111</v>
      </c>
      <c r="D32" s="8" t="s">
        <v>1112</v>
      </c>
      <c r="E32" s="8" t="s">
        <v>1138</v>
      </c>
      <c r="F32" s="8">
        <v>6</v>
      </c>
      <c r="G32" s="8">
        <v>39.58</v>
      </c>
      <c r="H32" s="8">
        <v>33</v>
      </c>
      <c r="I32" s="8">
        <v>6.58</v>
      </c>
      <c r="J32" s="19">
        <v>59969.696969697</v>
      </c>
      <c r="K32" s="19">
        <v>50000</v>
      </c>
      <c r="L32" s="20">
        <v>1979000</v>
      </c>
      <c r="M32" s="21" t="s">
        <v>611</v>
      </c>
      <c r="N32" s="21" t="s">
        <v>612</v>
      </c>
      <c r="O32" s="22"/>
      <c r="Q32" s="26"/>
    </row>
    <row r="33" spans="1:17">
      <c r="A33" s="7">
        <v>28</v>
      </c>
      <c r="B33" s="8" t="s">
        <v>1140</v>
      </c>
      <c r="C33" s="9" t="s">
        <v>1111</v>
      </c>
      <c r="D33" s="8" t="s">
        <v>1112</v>
      </c>
      <c r="E33" s="8" t="s">
        <v>1138</v>
      </c>
      <c r="F33" s="8">
        <v>6</v>
      </c>
      <c r="G33" s="8">
        <v>32.07</v>
      </c>
      <c r="H33" s="8">
        <v>26.74</v>
      </c>
      <c r="I33" s="8">
        <v>5.33</v>
      </c>
      <c r="J33" s="19">
        <v>59966.3425579656</v>
      </c>
      <c r="K33" s="19">
        <v>50000</v>
      </c>
      <c r="L33" s="20">
        <v>1603500</v>
      </c>
      <c r="M33" s="21" t="s">
        <v>611</v>
      </c>
      <c r="N33" s="21" t="s">
        <v>612</v>
      </c>
      <c r="O33" s="22"/>
      <c r="Q33" s="26"/>
    </row>
    <row r="34" spans="1:17">
      <c r="A34" s="7">
        <v>29</v>
      </c>
      <c r="B34" s="8" t="s">
        <v>1141</v>
      </c>
      <c r="C34" s="9" t="s">
        <v>1111</v>
      </c>
      <c r="D34" s="8" t="s">
        <v>1112</v>
      </c>
      <c r="E34" s="8" t="s">
        <v>1138</v>
      </c>
      <c r="F34" s="8">
        <v>6</v>
      </c>
      <c r="G34" s="8">
        <v>38.84</v>
      </c>
      <c r="H34" s="8">
        <v>32.38</v>
      </c>
      <c r="I34" s="8">
        <v>6.46</v>
      </c>
      <c r="J34" s="19">
        <v>59975.2933909821</v>
      </c>
      <c r="K34" s="19">
        <v>50000</v>
      </c>
      <c r="L34" s="20">
        <v>1942000</v>
      </c>
      <c r="M34" s="21" t="s">
        <v>611</v>
      </c>
      <c r="N34" s="21" t="s">
        <v>612</v>
      </c>
      <c r="O34" s="22"/>
      <c r="Q34" s="26"/>
    </row>
    <row r="35" spans="1:17">
      <c r="A35" s="7">
        <v>30</v>
      </c>
      <c r="B35" s="8" t="s">
        <v>1142</v>
      </c>
      <c r="C35" s="9" t="s">
        <v>1111</v>
      </c>
      <c r="D35" s="8" t="s">
        <v>1112</v>
      </c>
      <c r="E35" s="8" t="s">
        <v>1138</v>
      </c>
      <c r="F35" s="8">
        <v>6</v>
      </c>
      <c r="G35" s="8">
        <v>54.5</v>
      </c>
      <c r="H35" s="8">
        <v>45.44</v>
      </c>
      <c r="I35" s="8">
        <v>9.06</v>
      </c>
      <c r="J35" s="19">
        <v>59969.1901408451</v>
      </c>
      <c r="K35" s="19">
        <v>50000</v>
      </c>
      <c r="L35" s="20">
        <v>2725000</v>
      </c>
      <c r="M35" s="21" t="s">
        <v>611</v>
      </c>
      <c r="N35" s="21" t="s">
        <v>612</v>
      </c>
      <c r="O35" s="22"/>
      <c r="Q35" s="26"/>
    </row>
    <row r="36" spans="1:17">
      <c r="A36" s="7">
        <v>31</v>
      </c>
      <c r="B36" s="8" t="s">
        <v>1143</v>
      </c>
      <c r="C36" s="9" t="s">
        <v>1111</v>
      </c>
      <c r="D36" s="8" t="s">
        <v>1112</v>
      </c>
      <c r="E36" s="8" t="s">
        <v>1138</v>
      </c>
      <c r="F36" s="8">
        <v>6</v>
      </c>
      <c r="G36" s="8">
        <v>83.65</v>
      </c>
      <c r="H36" s="8">
        <v>69.74</v>
      </c>
      <c r="I36" s="8">
        <v>13.91</v>
      </c>
      <c r="J36" s="19">
        <v>59972.7559506739</v>
      </c>
      <c r="K36" s="19">
        <v>50000</v>
      </c>
      <c r="L36" s="20">
        <v>4182500</v>
      </c>
      <c r="M36" s="21" t="s">
        <v>611</v>
      </c>
      <c r="N36" s="21" t="s">
        <v>612</v>
      </c>
      <c r="O36" s="22"/>
      <c r="Q36" s="26"/>
    </row>
    <row r="37" spans="1:17">
      <c r="A37" s="7">
        <v>32</v>
      </c>
      <c r="B37" s="8" t="s">
        <v>1144</v>
      </c>
      <c r="C37" s="9" t="s">
        <v>1111</v>
      </c>
      <c r="D37" s="8" t="s">
        <v>1112</v>
      </c>
      <c r="E37" s="8" t="s">
        <v>1138</v>
      </c>
      <c r="F37" s="8">
        <v>6</v>
      </c>
      <c r="G37" s="8">
        <v>54.94</v>
      </c>
      <c r="H37" s="8">
        <v>53.6</v>
      </c>
      <c r="I37" s="8">
        <v>1.34</v>
      </c>
      <c r="J37" s="19">
        <v>51250</v>
      </c>
      <c r="K37" s="19">
        <v>50000</v>
      </c>
      <c r="L37" s="20">
        <v>2747000</v>
      </c>
      <c r="M37" s="21" t="s">
        <v>611</v>
      </c>
      <c r="N37" s="21" t="s">
        <v>612</v>
      </c>
      <c r="O37" s="22"/>
      <c r="Q37" s="26"/>
    </row>
    <row r="38" spans="1:17">
      <c r="A38" s="7">
        <v>33</v>
      </c>
      <c r="B38" s="8" t="s">
        <v>1145</v>
      </c>
      <c r="C38" s="9" t="s">
        <v>1111</v>
      </c>
      <c r="D38" s="8" t="s">
        <v>1112</v>
      </c>
      <c r="E38" s="8" t="s">
        <v>1138</v>
      </c>
      <c r="F38" s="8">
        <v>6</v>
      </c>
      <c r="G38" s="8">
        <v>54.94</v>
      </c>
      <c r="H38" s="8">
        <v>53.6</v>
      </c>
      <c r="I38" s="8">
        <v>1.34</v>
      </c>
      <c r="J38" s="19">
        <v>51250</v>
      </c>
      <c r="K38" s="19">
        <v>50000</v>
      </c>
      <c r="L38" s="20">
        <v>2747000</v>
      </c>
      <c r="M38" s="21" t="s">
        <v>611</v>
      </c>
      <c r="N38" s="21" t="s">
        <v>612</v>
      </c>
      <c r="O38" s="22"/>
      <c r="Q38" s="26"/>
    </row>
    <row r="39" spans="1:17">
      <c r="A39" s="7">
        <v>34</v>
      </c>
      <c r="B39" s="8" t="s">
        <v>1146</v>
      </c>
      <c r="C39" s="9" t="s">
        <v>1111</v>
      </c>
      <c r="D39" s="8" t="s">
        <v>1112</v>
      </c>
      <c r="E39" s="8" t="s">
        <v>1138</v>
      </c>
      <c r="F39" s="8">
        <v>6</v>
      </c>
      <c r="G39" s="8">
        <v>54.94</v>
      </c>
      <c r="H39" s="8">
        <v>53.6</v>
      </c>
      <c r="I39" s="8">
        <v>1.34</v>
      </c>
      <c r="J39" s="19">
        <v>51250</v>
      </c>
      <c r="K39" s="19">
        <v>50000</v>
      </c>
      <c r="L39" s="20">
        <v>2747000</v>
      </c>
      <c r="M39" s="21" t="s">
        <v>611</v>
      </c>
      <c r="N39" s="21" t="s">
        <v>612</v>
      </c>
      <c r="O39" s="22"/>
      <c r="Q39" s="26"/>
    </row>
    <row r="40" spans="1:17">
      <c r="A40" s="7">
        <v>35</v>
      </c>
      <c r="B40" s="8" t="s">
        <v>1147</v>
      </c>
      <c r="C40" s="9" t="s">
        <v>1111</v>
      </c>
      <c r="D40" s="8" t="s">
        <v>1112</v>
      </c>
      <c r="E40" s="8" t="s">
        <v>1138</v>
      </c>
      <c r="F40" s="8">
        <v>6</v>
      </c>
      <c r="G40" s="8">
        <v>54.94</v>
      </c>
      <c r="H40" s="8">
        <v>53.6</v>
      </c>
      <c r="I40" s="8">
        <v>1.34</v>
      </c>
      <c r="J40" s="19">
        <v>51250</v>
      </c>
      <c r="K40" s="19">
        <v>50000</v>
      </c>
      <c r="L40" s="20">
        <v>2747000</v>
      </c>
      <c r="M40" s="21" t="s">
        <v>611</v>
      </c>
      <c r="N40" s="21" t="s">
        <v>612</v>
      </c>
      <c r="O40" s="22"/>
      <c r="Q40" s="26"/>
    </row>
    <row r="41" spans="1:17">
      <c r="A41" s="7">
        <v>36</v>
      </c>
      <c r="B41" s="8" t="s">
        <v>1148</v>
      </c>
      <c r="C41" s="9" t="s">
        <v>1111</v>
      </c>
      <c r="D41" s="8" t="s">
        <v>1112</v>
      </c>
      <c r="E41" s="8" t="s">
        <v>1138</v>
      </c>
      <c r="F41" s="8">
        <v>6</v>
      </c>
      <c r="G41" s="8">
        <v>54.94</v>
      </c>
      <c r="H41" s="8">
        <v>53.6</v>
      </c>
      <c r="I41" s="8">
        <v>1.34</v>
      </c>
      <c r="J41" s="19">
        <v>51250</v>
      </c>
      <c r="K41" s="19">
        <v>50000</v>
      </c>
      <c r="L41" s="20">
        <v>2747000</v>
      </c>
      <c r="M41" s="21" t="s">
        <v>611</v>
      </c>
      <c r="N41" s="21" t="s">
        <v>612</v>
      </c>
      <c r="O41" s="22"/>
      <c r="Q41" s="26"/>
    </row>
    <row r="42" spans="1:17">
      <c r="A42" s="10" t="s">
        <v>1149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Q42" s="26"/>
    </row>
    <row r="43" spans="1:17">
      <c r="A43" s="7">
        <v>1</v>
      </c>
      <c r="B43" s="8" t="s">
        <v>1150</v>
      </c>
      <c r="C43" s="9" t="s">
        <v>1111</v>
      </c>
      <c r="D43" s="8" t="s">
        <v>1112</v>
      </c>
      <c r="E43" s="8" t="s">
        <v>701</v>
      </c>
      <c r="F43" s="8">
        <v>6</v>
      </c>
      <c r="G43" s="11">
        <v>65.94</v>
      </c>
      <c r="H43" s="8">
        <v>48.17</v>
      </c>
      <c r="I43" s="8">
        <v>17.77</v>
      </c>
      <c r="J43" s="23">
        <v>0</v>
      </c>
      <c r="K43" s="23">
        <v>0</v>
      </c>
      <c r="L43" s="24">
        <v>0</v>
      </c>
      <c r="M43" s="21"/>
      <c r="N43" s="21" t="s">
        <v>920</v>
      </c>
      <c r="O43" s="25"/>
      <c r="Q43" s="26"/>
    </row>
    <row r="44" spans="1:17">
      <c r="A44" s="7">
        <v>2</v>
      </c>
      <c r="B44" s="8" t="s">
        <v>1151</v>
      </c>
      <c r="C44" s="9" t="s">
        <v>1111</v>
      </c>
      <c r="D44" s="8" t="s">
        <v>1112</v>
      </c>
      <c r="E44" s="8" t="s">
        <v>610</v>
      </c>
      <c r="F44" s="8">
        <v>6</v>
      </c>
      <c r="G44" s="11">
        <v>69.17</v>
      </c>
      <c r="H44" s="8">
        <v>50.53</v>
      </c>
      <c r="I44" s="8">
        <v>18.64</v>
      </c>
      <c r="J44" s="23">
        <v>0</v>
      </c>
      <c r="K44" s="23">
        <v>0</v>
      </c>
      <c r="L44" s="24">
        <v>0</v>
      </c>
      <c r="M44" s="21"/>
      <c r="N44" s="21" t="s">
        <v>920</v>
      </c>
      <c r="O44" s="25"/>
      <c r="Q44" s="26"/>
    </row>
    <row r="45" spans="1:17">
      <c r="A45" s="7">
        <v>3</v>
      </c>
      <c r="B45" s="8" t="s">
        <v>1152</v>
      </c>
      <c r="C45" s="9" t="s">
        <v>1111</v>
      </c>
      <c r="D45" s="8" t="s">
        <v>1112</v>
      </c>
      <c r="E45" s="8" t="s">
        <v>610</v>
      </c>
      <c r="F45" s="8">
        <v>6</v>
      </c>
      <c r="G45" s="11">
        <v>56.19</v>
      </c>
      <c r="H45" s="8">
        <v>41.05</v>
      </c>
      <c r="I45" s="8">
        <v>15.14</v>
      </c>
      <c r="J45" s="23">
        <v>0</v>
      </c>
      <c r="K45" s="23">
        <v>0</v>
      </c>
      <c r="L45" s="24">
        <v>0</v>
      </c>
      <c r="M45" s="21"/>
      <c r="N45" s="21" t="s">
        <v>920</v>
      </c>
      <c r="O45" s="25"/>
      <c r="Q45" s="26"/>
    </row>
    <row r="46" spans="1:17">
      <c r="A46" s="7">
        <v>4</v>
      </c>
      <c r="B46" s="8" t="s">
        <v>1153</v>
      </c>
      <c r="C46" s="9" t="s">
        <v>1111</v>
      </c>
      <c r="D46" s="8" t="s">
        <v>1112</v>
      </c>
      <c r="E46" s="8" t="s">
        <v>610</v>
      </c>
      <c r="F46" s="8">
        <v>6</v>
      </c>
      <c r="G46" s="11">
        <v>89.15</v>
      </c>
      <c r="H46" s="8">
        <v>65.13</v>
      </c>
      <c r="I46" s="8">
        <v>24.02</v>
      </c>
      <c r="J46" s="23">
        <v>0</v>
      </c>
      <c r="K46" s="23">
        <v>0</v>
      </c>
      <c r="L46" s="24">
        <v>0</v>
      </c>
      <c r="M46" s="21"/>
      <c r="N46" s="21" t="s">
        <v>920</v>
      </c>
      <c r="O46" s="25"/>
      <c r="Q46" s="26"/>
    </row>
    <row r="47" spans="1:17">
      <c r="A47" s="7">
        <v>5</v>
      </c>
      <c r="B47" s="8" t="s">
        <v>1154</v>
      </c>
      <c r="C47" s="9" t="s">
        <v>1111</v>
      </c>
      <c r="D47" s="8" t="s">
        <v>1112</v>
      </c>
      <c r="E47" s="8" t="s">
        <v>886</v>
      </c>
      <c r="F47" s="8">
        <v>6</v>
      </c>
      <c r="G47" s="11">
        <v>75.37</v>
      </c>
      <c r="H47" s="8">
        <v>55.06</v>
      </c>
      <c r="I47" s="8">
        <v>20.31</v>
      </c>
      <c r="J47" s="23">
        <v>0</v>
      </c>
      <c r="K47" s="23">
        <v>0</v>
      </c>
      <c r="L47" s="24">
        <v>0</v>
      </c>
      <c r="M47" s="21"/>
      <c r="N47" s="21" t="s">
        <v>920</v>
      </c>
      <c r="O47" s="25"/>
      <c r="Q47" s="26"/>
    </row>
    <row r="48" spans="1:17">
      <c r="A48" s="7">
        <v>6</v>
      </c>
      <c r="B48" s="8" t="s">
        <v>1155</v>
      </c>
      <c r="C48" s="9" t="s">
        <v>1111</v>
      </c>
      <c r="D48" s="8" t="s">
        <v>1112</v>
      </c>
      <c r="E48" s="8" t="s">
        <v>886</v>
      </c>
      <c r="F48" s="8">
        <v>6</v>
      </c>
      <c r="G48" s="11">
        <v>107.56</v>
      </c>
      <c r="H48" s="8">
        <v>78.58</v>
      </c>
      <c r="I48" s="8">
        <v>28.98</v>
      </c>
      <c r="J48" s="23">
        <v>0</v>
      </c>
      <c r="K48" s="23">
        <v>0</v>
      </c>
      <c r="L48" s="24">
        <v>0</v>
      </c>
      <c r="M48" s="21"/>
      <c r="N48" s="21" t="s">
        <v>920</v>
      </c>
      <c r="O48" s="25"/>
      <c r="Q48" s="26"/>
    </row>
    <row r="49" spans="1:17">
      <c r="A49" s="7">
        <v>7</v>
      </c>
      <c r="B49" s="8" t="s">
        <v>1156</v>
      </c>
      <c r="C49" s="9" t="s">
        <v>1111</v>
      </c>
      <c r="D49" s="8" t="s">
        <v>1112</v>
      </c>
      <c r="E49" s="8" t="s">
        <v>886</v>
      </c>
      <c r="F49" s="8">
        <v>6</v>
      </c>
      <c r="G49" s="11">
        <v>62.72</v>
      </c>
      <c r="H49" s="8">
        <v>45.82</v>
      </c>
      <c r="I49" s="8">
        <v>16.9</v>
      </c>
      <c r="J49" s="23">
        <v>0</v>
      </c>
      <c r="K49" s="23">
        <v>0</v>
      </c>
      <c r="L49" s="24">
        <v>0</v>
      </c>
      <c r="M49" s="21"/>
      <c r="N49" s="21" t="s">
        <v>920</v>
      </c>
      <c r="O49" s="25"/>
      <c r="Q49" s="26"/>
    </row>
    <row r="50" spans="1:17">
      <c r="A50" s="7">
        <v>8</v>
      </c>
      <c r="B50" s="8" t="s">
        <v>1157</v>
      </c>
      <c r="C50" s="9" t="s">
        <v>1111</v>
      </c>
      <c r="D50" s="8" t="s">
        <v>1112</v>
      </c>
      <c r="E50" s="8" t="s">
        <v>886</v>
      </c>
      <c r="F50" s="8">
        <v>6</v>
      </c>
      <c r="G50" s="8">
        <v>70.63</v>
      </c>
      <c r="H50" s="8">
        <v>51.6</v>
      </c>
      <c r="I50" s="8">
        <v>19.03</v>
      </c>
      <c r="J50" s="19">
        <v>68439.9224806202</v>
      </c>
      <c r="K50" s="19">
        <v>50000</v>
      </c>
      <c r="L50" s="20">
        <v>3531500</v>
      </c>
      <c r="M50" s="21" t="s">
        <v>611</v>
      </c>
      <c r="N50" s="21" t="s">
        <v>612</v>
      </c>
      <c r="O50" s="25"/>
      <c r="Q50" s="26"/>
    </row>
    <row r="51" spans="1:17">
      <c r="A51" s="7">
        <v>9</v>
      </c>
      <c r="B51" s="8" t="s">
        <v>1158</v>
      </c>
      <c r="C51" s="9" t="s">
        <v>1111</v>
      </c>
      <c r="D51" s="8" t="s">
        <v>1112</v>
      </c>
      <c r="E51" s="8" t="s">
        <v>886</v>
      </c>
      <c r="F51" s="8">
        <v>6</v>
      </c>
      <c r="G51" s="8">
        <v>75.23</v>
      </c>
      <c r="H51" s="8">
        <v>61.04</v>
      </c>
      <c r="I51" s="8">
        <v>14.19</v>
      </c>
      <c r="J51" s="19">
        <v>61623.5255570118</v>
      </c>
      <c r="K51" s="19">
        <v>50000</v>
      </c>
      <c r="L51" s="20">
        <v>3761500</v>
      </c>
      <c r="M51" s="21" t="s">
        <v>611</v>
      </c>
      <c r="N51" s="21" t="s">
        <v>612</v>
      </c>
      <c r="O51" s="25"/>
      <c r="Q51" s="26"/>
    </row>
    <row r="52" spans="1:17">
      <c r="A52" s="7">
        <v>10</v>
      </c>
      <c r="B52" s="8" t="s">
        <v>1159</v>
      </c>
      <c r="C52" s="9" t="s">
        <v>1111</v>
      </c>
      <c r="D52" s="8" t="s">
        <v>1112</v>
      </c>
      <c r="E52" s="8" t="s">
        <v>886</v>
      </c>
      <c r="F52" s="8">
        <v>6</v>
      </c>
      <c r="G52" s="8">
        <v>102.78</v>
      </c>
      <c r="H52" s="8">
        <v>83.39</v>
      </c>
      <c r="I52" s="8">
        <v>19.39</v>
      </c>
      <c r="J52" s="19">
        <v>61626.094255906</v>
      </c>
      <c r="K52" s="19">
        <v>50000</v>
      </c>
      <c r="L52" s="20">
        <v>5139000</v>
      </c>
      <c r="M52" s="21" t="s">
        <v>611</v>
      </c>
      <c r="N52" s="21" t="s">
        <v>612</v>
      </c>
      <c r="O52" s="25"/>
      <c r="Q52" s="26"/>
    </row>
    <row r="53" spans="1:17">
      <c r="A53" s="7">
        <v>11</v>
      </c>
      <c r="B53" s="8" t="s">
        <v>1160</v>
      </c>
      <c r="C53" s="9" t="s">
        <v>1111</v>
      </c>
      <c r="D53" s="8" t="s">
        <v>1112</v>
      </c>
      <c r="E53" s="8" t="s">
        <v>886</v>
      </c>
      <c r="F53" s="8">
        <v>6</v>
      </c>
      <c r="G53" s="8">
        <v>88.74</v>
      </c>
      <c r="H53" s="8">
        <v>72</v>
      </c>
      <c r="I53" s="8">
        <v>16.74</v>
      </c>
      <c r="J53" s="19">
        <v>61625</v>
      </c>
      <c r="K53" s="19">
        <v>50000</v>
      </c>
      <c r="L53" s="20">
        <v>4437000</v>
      </c>
      <c r="M53" s="21" t="s">
        <v>611</v>
      </c>
      <c r="N53" s="21" t="s">
        <v>612</v>
      </c>
      <c r="O53" s="25"/>
      <c r="Q53" s="26"/>
    </row>
    <row r="54" spans="1:17">
      <c r="A54" s="7">
        <v>12</v>
      </c>
      <c r="B54" s="8" t="s">
        <v>1161</v>
      </c>
      <c r="C54" s="9" t="s">
        <v>1111</v>
      </c>
      <c r="D54" s="8" t="s">
        <v>1112</v>
      </c>
      <c r="E54" s="8" t="s">
        <v>886</v>
      </c>
      <c r="F54" s="8">
        <v>6</v>
      </c>
      <c r="G54" s="8">
        <v>95.4</v>
      </c>
      <c r="H54" s="8">
        <v>77.4</v>
      </c>
      <c r="I54" s="8">
        <v>18</v>
      </c>
      <c r="J54" s="19">
        <v>61627.9069767442</v>
      </c>
      <c r="K54" s="19">
        <v>50000</v>
      </c>
      <c r="L54" s="20">
        <v>4770000</v>
      </c>
      <c r="M54" s="21" t="s">
        <v>611</v>
      </c>
      <c r="N54" s="21" t="s">
        <v>612</v>
      </c>
      <c r="O54" s="25"/>
      <c r="Q54" s="26"/>
    </row>
    <row r="55" spans="1:17">
      <c r="A55" s="7">
        <v>13</v>
      </c>
      <c r="B55" s="8" t="s">
        <v>1162</v>
      </c>
      <c r="C55" s="9" t="s">
        <v>1111</v>
      </c>
      <c r="D55" s="8" t="s">
        <v>1112</v>
      </c>
      <c r="E55" s="8" t="s">
        <v>886</v>
      </c>
      <c r="F55" s="8">
        <v>6</v>
      </c>
      <c r="G55" s="8">
        <v>88.74</v>
      </c>
      <c r="H55" s="8">
        <v>72</v>
      </c>
      <c r="I55" s="8">
        <v>16.74</v>
      </c>
      <c r="J55" s="19">
        <v>61625</v>
      </c>
      <c r="K55" s="19">
        <v>50000</v>
      </c>
      <c r="L55" s="20">
        <v>4437000</v>
      </c>
      <c r="M55" s="21" t="s">
        <v>611</v>
      </c>
      <c r="N55" s="21" t="s">
        <v>612</v>
      </c>
      <c r="O55" s="25"/>
      <c r="Q55" s="26"/>
    </row>
    <row r="56" spans="1:17">
      <c r="A56" s="7">
        <v>14</v>
      </c>
      <c r="B56" s="8" t="s">
        <v>1163</v>
      </c>
      <c r="C56" s="9" t="s">
        <v>1111</v>
      </c>
      <c r="D56" s="8" t="s">
        <v>1112</v>
      </c>
      <c r="E56" s="8" t="s">
        <v>886</v>
      </c>
      <c r="F56" s="8">
        <v>6</v>
      </c>
      <c r="G56" s="8">
        <v>241.81</v>
      </c>
      <c r="H56" s="8">
        <v>196.19</v>
      </c>
      <c r="I56" s="8">
        <v>45.62</v>
      </c>
      <c r="J56" s="19">
        <v>61626.4845303023</v>
      </c>
      <c r="K56" s="19">
        <v>50000</v>
      </c>
      <c r="L56" s="20">
        <v>12090500</v>
      </c>
      <c r="M56" s="21" t="s">
        <v>611</v>
      </c>
      <c r="N56" s="21" t="s">
        <v>612</v>
      </c>
      <c r="O56" s="25"/>
      <c r="Q56" s="26"/>
    </row>
    <row r="57" spans="1:17">
      <c r="A57" s="7">
        <v>15</v>
      </c>
      <c r="B57" s="8" t="s">
        <v>1164</v>
      </c>
      <c r="C57" s="9" t="s">
        <v>1111</v>
      </c>
      <c r="D57" s="8" t="s">
        <v>1112</v>
      </c>
      <c r="E57" s="8" t="s">
        <v>886</v>
      </c>
      <c r="F57" s="8">
        <v>6</v>
      </c>
      <c r="G57" s="8">
        <v>24.33</v>
      </c>
      <c r="H57" s="8">
        <v>19.87</v>
      </c>
      <c r="I57" s="8">
        <v>4.46</v>
      </c>
      <c r="J57" s="19">
        <v>61222.9491696024</v>
      </c>
      <c r="K57" s="19">
        <v>50000</v>
      </c>
      <c r="L57" s="20">
        <v>1216500</v>
      </c>
      <c r="M57" s="21" t="s">
        <v>611</v>
      </c>
      <c r="N57" s="21" t="s">
        <v>612</v>
      </c>
      <c r="O57" s="25"/>
      <c r="Q57" s="26"/>
    </row>
    <row r="58" spans="1:17">
      <c r="A58" s="7">
        <v>16</v>
      </c>
      <c r="B58" s="8" t="s">
        <v>1165</v>
      </c>
      <c r="C58" s="9" t="s">
        <v>1111</v>
      </c>
      <c r="D58" s="8" t="s">
        <v>1112</v>
      </c>
      <c r="E58" s="8" t="s">
        <v>886</v>
      </c>
      <c r="F58" s="8">
        <v>6</v>
      </c>
      <c r="G58" s="8">
        <v>36.79</v>
      </c>
      <c r="H58" s="8">
        <v>30.05</v>
      </c>
      <c r="I58" s="8">
        <v>6.74</v>
      </c>
      <c r="J58" s="19">
        <v>61214.6422628952</v>
      </c>
      <c r="K58" s="19">
        <v>50000</v>
      </c>
      <c r="L58" s="20">
        <v>1839500</v>
      </c>
      <c r="M58" s="21" t="s">
        <v>611</v>
      </c>
      <c r="N58" s="21" t="s">
        <v>612</v>
      </c>
      <c r="O58" s="25"/>
      <c r="Q58" s="26"/>
    </row>
    <row r="59" spans="1:17">
      <c r="A59" s="7">
        <v>17</v>
      </c>
      <c r="B59" s="8" t="s">
        <v>1166</v>
      </c>
      <c r="C59" s="9" t="s">
        <v>1111</v>
      </c>
      <c r="D59" s="8" t="s">
        <v>1112</v>
      </c>
      <c r="E59" s="8" t="s">
        <v>886</v>
      </c>
      <c r="F59" s="8">
        <v>6</v>
      </c>
      <c r="G59" s="8">
        <v>111.44</v>
      </c>
      <c r="H59" s="8">
        <v>91.01</v>
      </c>
      <c r="I59" s="8">
        <v>20.43</v>
      </c>
      <c r="J59" s="19">
        <v>61224.0413141413</v>
      </c>
      <c r="K59" s="19">
        <v>50000</v>
      </c>
      <c r="L59" s="20">
        <v>5572000</v>
      </c>
      <c r="M59" s="21" t="s">
        <v>611</v>
      </c>
      <c r="N59" s="21" t="s">
        <v>612</v>
      </c>
      <c r="O59" s="25"/>
      <c r="Q59" s="26"/>
    </row>
    <row r="60" spans="1:17">
      <c r="A60" s="7">
        <v>18</v>
      </c>
      <c r="B60" s="8" t="s">
        <v>1167</v>
      </c>
      <c r="C60" s="9" t="s">
        <v>1111</v>
      </c>
      <c r="D60" s="8" t="s">
        <v>1112</v>
      </c>
      <c r="E60" s="8" t="s">
        <v>886</v>
      </c>
      <c r="F60" s="8">
        <v>6</v>
      </c>
      <c r="G60" s="11">
        <v>82.42</v>
      </c>
      <c r="H60" s="8">
        <v>67.31</v>
      </c>
      <c r="I60" s="8">
        <v>15.11</v>
      </c>
      <c r="J60" s="23">
        <v>0</v>
      </c>
      <c r="K60" s="23">
        <v>0</v>
      </c>
      <c r="L60" s="24">
        <v>0</v>
      </c>
      <c r="M60" s="21"/>
      <c r="N60" s="21" t="s">
        <v>920</v>
      </c>
      <c r="O60" s="25"/>
      <c r="Q60" s="26"/>
    </row>
    <row r="61" spans="1:17">
      <c r="A61" s="7">
        <v>19</v>
      </c>
      <c r="B61" s="8" t="s">
        <v>1168</v>
      </c>
      <c r="C61" s="9" t="s">
        <v>1111</v>
      </c>
      <c r="D61" s="8" t="s">
        <v>1112</v>
      </c>
      <c r="E61" s="8" t="s">
        <v>886</v>
      </c>
      <c r="F61" s="8">
        <v>6</v>
      </c>
      <c r="G61" s="11">
        <v>99.17</v>
      </c>
      <c r="H61" s="8">
        <v>80.99</v>
      </c>
      <c r="I61" s="8">
        <v>18.18</v>
      </c>
      <c r="J61" s="23">
        <v>0</v>
      </c>
      <c r="K61" s="23">
        <v>0</v>
      </c>
      <c r="L61" s="24">
        <v>0</v>
      </c>
      <c r="M61" s="21"/>
      <c r="N61" s="21" t="s">
        <v>920</v>
      </c>
      <c r="O61" s="25"/>
      <c r="Q61" s="26"/>
    </row>
    <row r="62" spans="1:17">
      <c r="A62" s="7">
        <v>20</v>
      </c>
      <c r="B62" s="8" t="s">
        <v>1169</v>
      </c>
      <c r="C62" s="9" t="s">
        <v>1111</v>
      </c>
      <c r="D62" s="8" t="s">
        <v>1112</v>
      </c>
      <c r="E62" s="8" t="s">
        <v>886</v>
      </c>
      <c r="F62" s="8">
        <v>6</v>
      </c>
      <c r="G62" s="11">
        <v>97.03</v>
      </c>
      <c r="H62" s="8">
        <v>79.24</v>
      </c>
      <c r="I62" s="8">
        <v>17.79</v>
      </c>
      <c r="J62" s="23">
        <v>0</v>
      </c>
      <c r="K62" s="23">
        <v>0</v>
      </c>
      <c r="L62" s="24">
        <v>0</v>
      </c>
      <c r="M62" s="21"/>
      <c r="N62" s="21" t="s">
        <v>920</v>
      </c>
      <c r="O62" s="25"/>
      <c r="Q62" s="26"/>
    </row>
    <row r="63" spans="1:17">
      <c r="A63" s="7">
        <v>21</v>
      </c>
      <c r="B63" s="8" t="s">
        <v>1170</v>
      </c>
      <c r="C63" s="9" t="s">
        <v>1111</v>
      </c>
      <c r="D63" s="8" t="s">
        <v>1112</v>
      </c>
      <c r="E63" s="8" t="s">
        <v>886</v>
      </c>
      <c r="F63" s="8">
        <v>6</v>
      </c>
      <c r="G63" s="11">
        <v>55.97</v>
      </c>
      <c r="H63" s="8">
        <v>45.71</v>
      </c>
      <c r="I63" s="8">
        <v>10.26</v>
      </c>
      <c r="J63" s="23">
        <v>0</v>
      </c>
      <c r="K63" s="23">
        <v>0</v>
      </c>
      <c r="L63" s="24">
        <v>0</v>
      </c>
      <c r="M63" s="21"/>
      <c r="N63" s="21" t="s">
        <v>920</v>
      </c>
      <c r="O63" s="25"/>
      <c r="Q63" s="26"/>
    </row>
    <row r="64" spans="1:17">
      <c r="A64" s="7">
        <v>22</v>
      </c>
      <c r="B64" s="8" t="s">
        <v>1171</v>
      </c>
      <c r="C64" s="9" t="s">
        <v>1111</v>
      </c>
      <c r="D64" s="8" t="s">
        <v>1112</v>
      </c>
      <c r="E64" s="8" t="s">
        <v>886</v>
      </c>
      <c r="F64" s="8">
        <v>6</v>
      </c>
      <c r="G64" s="11">
        <v>60.49</v>
      </c>
      <c r="H64" s="8">
        <v>49.4</v>
      </c>
      <c r="I64" s="8">
        <v>11.09</v>
      </c>
      <c r="J64" s="23">
        <v>0</v>
      </c>
      <c r="K64" s="23">
        <v>0</v>
      </c>
      <c r="L64" s="24">
        <v>0</v>
      </c>
      <c r="M64" s="21"/>
      <c r="N64" s="21" t="s">
        <v>920</v>
      </c>
      <c r="O64" s="25"/>
      <c r="Q64" s="26"/>
    </row>
    <row r="65" spans="1:17">
      <c r="A65" s="7">
        <v>23</v>
      </c>
      <c r="B65" s="8" t="s">
        <v>1172</v>
      </c>
      <c r="C65" s="9" t="s">
        <v>1111</v>
      </c>
      <c r="D65" s="8" t="s">
        <v>1112</v>
      </c>
      <c r="E65" s="8" t="s">
        <v>886</v>
      </c>
      <c r="F65" s="8">
        <v>6</v>
      </c>
      <c r="G65" s="11">
        <v>60.49</v>
      </c>
      <c r="H65" s="8">
        <v>49.4</v>
      </c>
      <c r="I65" s="8">
        <v>11.09</v>
      </c>
      <c r="J65" s="23">
        <v>0</v>
      </c>
      <c r="K65" s="23">
        <v>0</v>
      </c>
      <c r="L65" s="24">
        <v>0</v>
      </c>
      <c r="M65" s="21"/>
      <c r="N65" s="21" t="s">
        <v>920</v>
      </c>
      <c r="O65" s="25"/>
      <c r="Q65" s="26"/>
    </row>
    <row r="66" spans="1:17">
      <c r="A66" s="7">
        <v>24</v>
      </c>
      <c r="B66" s="8" t="s">
        <v>1173</v>
      </c>
      <c r="C66" s="9" t="s">
        <v>1111</v>
      </c>
      <c r="D66" s="8" t="s">
        <v>1112</v>
      </c>
      <c r="E66" s="8" t="s">
        <v>886</v>
      </c>
      <c r="F66" s="8">
        <v>6</v>
      </c>
      <c r="G66" s="11">
        <v>64.17</v>
      </c>
      <c r="H66" s="8">
        <v>49.4</v>
      </c>
      <c r="I66" s="8">
        <v>14.77</v>
      </c>
      <c r="J66" s="23">
        <v>0</v>
      </c>
      <c r="K66" s="23">
        <v>0</v>
      </c>
      <c r="L66" s="24">
        <v>0</v>
      </c>
      <c r="M66" s="21"/>
      <c r="N66" s="21" t="s">
        <v>920</v>
      </c>
      <c r="O66" s="25"/>
      <c r="Q66" s="26"/>
    </row>
    <row r="67" spans="1:17">
      <c r="A67" s="7">
        <v>25</v>
      </c>
      <c r="B67" s="8" t="s">
        <v>1174</v>
      </c>
      <c r="C67" s="9" t="s">
        <v>1111</v>
      </c>
      <c r="D67" s="8" t="s">
        <v>1112</v>
      </c>
      <c r="E67" s="8" t="s">
        <v>886</v>
      </c>
      <c r="F67" s="8">
        <v>6</v>
      </c>
      <c r="G67" s="11">
        <v>64.17</v>
      </c>
      <c r="H67" s="8">
        <v>49.4</v>
      </c>
      <c r="I67" s="8">
        <v>14.77</v>
      </c>
      <c r="J67" s="23">
        <v>0</v>
      </c>
      <c r="K67" s="23">
        <v>0</v>
      </c>
      <c r="L67" s="24">
        <v>0</v>
      </c>
      <c r="M67" s="21"/>
      <c r="N67" s="21" t="s">
        <v>920</v>
      </c>
      <c r="O67" s="25"/>
      <c r="Q67" s="26"/>
    </row>
    <row r="68" spans="1:17">
      <c r="A68" s="7">
        <v>26</v>
      </c>
      <c r="B68" s="8" t="s">
        <v>1175</v>
      </c>
      <c r="C68" s="9" t="s">
        <v>1111</v>
      </c>
      <c r="D68" s="8" t="s">
        <v>1112</v>
      </c>
      <c r="E68" s="8" t="s">
        <v>886</v>
      </c>
      <c r="F68" s="8">
        <v>6</v>
      </c>
      <c r="G68" s="11">
        <v>80.21</v>
      </c>
      <c r="H68" s="8">
        <v>61.75</v>
      </c>
      <c r="I68" s="8">
        <v>18.46</v>
      </c>
      <c r="J68" s="23">
        <v>0</v>
      </c>
      <c r="K68" s="23">
        <v>0</v>
      </c>
      <c r="L68" s="24">
        <v>0</v>
      </c>
      <c r="M68" s="21"/>
      <c r="N68" s="21" t="s">
        <v>920</v>
      </c>
      <c r="O68" s="25"/>
      <c r="Q68" s="26"/>
    </row>
    <row r="69" spans="1:17">
      <c r="A69" s="7">
        <v>27</v>
      </c>
      <c r="B69" s="8" t="s">
        <v>1176</v>
      </c>
      <c r="C69" s="9" t="s">
        <v>1111</v>
      </c>
      <c r="D69" s="8" t="s">
        <v>1112</v>
      </c>
      <c r="E69" s="8" t="s">
        <v>886</v>
      </c>
      <c r="F69" s="8">
        <v>6</v>
      </c>
      <c r="G69" s="11">
        <v>128.03</v>
      </c>
      <c r="H69" s="8">
        <v>98.57</v>
      </c>
      <c r="I69" s="8">
        <v>29.46</v>
      </c>
      <c r="J69" s="23">
        <v>0</v>
      </c>
      <c r="K69" s="23">
        <v>0</v>
      </c>
      <c r="L69" s="24">
        <v>0</v>
      </c>
      <c r="M69" s="21"/>
      <c r="N69" s="21" t="s">
        <v>920</v>
      </c>
      <c r="O69" s="25"/>
      <c r="Q69" s="26"/>
    </row>
    <row r="70" spans="1:17">
      <c r="A70" s="7">
        <v>28</v>
      </c>
      <c r="B70" s="8" t="s">
        <v>1177</v>
      </c>
      <c r="C70" s="9" t="s">
        <v>1111</v>
      </c>
      <c r="D70" s="8" t="s">
        <v>1112</v>
      </c>
      <c r="E70" s="8" t="s">
        <v>1178</v>
      </c>
      <c r="F70" s="8">
        <v>6</v>
      </c>
      <c r="G70" s="11">
        <v>78.72</v>
      </c>
      <c r="H70" s="8">
        <v>60.61</v>
      </c>
      <c r="I70" s="8">
        <v>18.11</v>
      </c>
      <c r="J70" s="23">
        <v>0</v>
      </c>
      <c r="K70" s="23">
        <v>0</v>
      </c>
      <c r="L70" s="24">
        <v>0</v>
      </c>
      <c r="M70" s="21"/>
      <c r="N70" s="21" t="s">
        <v>920</v>
      </c>
      <c r="O70" s="25"/>
      <c r="Q70" s="26"/>
    </row>
    <row r="71" spans="1:17">
      <c r="A71" s="7">
        <v>29</v>
      </c>
      <c r="B71" s="8" t="s">
        <v>1179</v>
      </c>
      <c r="C71" s="9" t="s">
        <v>1111</v>
      </c>
      <c r="D71" s="8" t="s">
        <v>1112</v>
      </c>
      <c r="E71" s="8" t="s">
        <v>1178</v>
      </c>
      <c r="F71" s="8">
        <v>6</v>
      </c>
      <c r="G71" s="11">
        <v>93.27</v>
      </c>
      <c r="H71" s="8">
        <v>71.81</v>
      </c>
      <c r="I71" s="8">
        <v>21.46</v>
      </c>
      <c r="J71" s="23">
        <v>0</v>
      </c>
      <c r="K71" s="23">
        <v>0</v>
      </c>
      <c r="L71" s="24">
        <v>0</v>
      </c>
      <c r="M71" s="21"/>
      <c r="N71" s="21" t="s">
        <v>920</v>
      </c>
      <c r="O71" s="25"/>
      <c r="Q71" s="26"/>
    </row>
    <row r="72" spans="1:17">
      <c r="A72" s="7">
        <v>30</v>
      </c>
      <c r="B72" s="8" t="s">
        <v>1180</v>
      </c>
      <c r="C72" s="9" t="s">
        <v>1111</v>
      </c>
      <c r="D72" s="8" t="s">
        <v>1112</v>
      </c>
      <c r="E72" s="8" t="s">
        <v>1178</v>
      </c>
      <c r="F72" s="8">
        <v>6</v>
      </c>
      <c r="G72" s="11">
        <v>60.76</v>
      </c>
      <c r="H72" s="8">
        <v>57.43</v>
      </c>
      <c r="I72" s="8">
        <v>3.33</v>
      </c>
      <c r="J72" s="23">
        <v>0</v>
      </c>
      <c r="K72" s="23">
        <v>0</v>
      </c>
      <c r="L72" s="24">
        <v>0</v>
      </c>
      <c r="M72" s="21"/>
      <c r="N72" s="21" t="s">
        <v>920</v>
      </c>
      <c r="O72" s="25"/>
      <c r="Q72" s="26"/>
    </row>
    <row r="73" spans="1:17">
      <c r="A73" s="7">
        <v>31</v>
      </c>
      <c r="B73" s="8" t="s">
        <v>1181</v>
      </c>
      <c r="C73" s="9" t="s">
        <v>1111</v>
      </c>
      <c r="D73" s="8" t="s">
        <v>1112</v>
      </c>
      <c r="E73" s="8" t="s">
        <v>1178</v>
      </c>
      <c r="F73" s="8">
        <v>6</v>
      </c>
      <c r="G73" s="11">
        <v>47.62</v>
      </c>
      <c r="H73" s="8">
        <v>45.01</v>
      </c>
      <c r="I73" s="8">
        <v>2.61</v>
      </c>
      <c r="J73" s="23">
        <v>0</v>
      </c>
      <c r="K73" s="23">
        <v>0</v>
      </c>
      <c r="L73" s="24">
        <v>0</v>
      </c>
      <c r="M73" s="21"/>
      <c r="N73" s="21" t="s">
        <v>920</v>
      </c>
      <c r="O73" s="25"/>
      <c r="Q73" s="26"/>
    </row>
    <row r="74" spans="1:17">
      <c r="A74" s="7">
        <v>32</v>
      </c>
      <c r="B74" s="8" t="s">
        <v>1182</v>
      </c>
      <c r="C74" s="9" t="s">
        <v>1111</v>
      </c>
      <c r="D74" s="8" t="s">
        <v>1112</v>
      </c>
      <c r="E74" s="8" t="s">
        <v>733</v>
      </c>
      <c r="F74" s="8">
        <v>6</v>
      </c>
      <c r="G74" s="11">
        <v>28.73</v>
      </c>
      <c r="H74" s="8">
        <v>27.16</v>
      </c>
      <c r="I74" s="8">
        <v>1.57</v>
      </c>
      <c r="J74" s="23">
        <v>0</v>
      </c>
      <c r="K74" s="23">
        <v>0</v>
      </c>
      <c r="L74" s="24">
        <v>0</v>
      </c>
      <c r="M74" s="21"/>
      <c r="N74" s="21" t="s">
        <v>920</v>
      </c>
      <c r="O74" s="25"/>
      <c r="Q74" s="26"/>
    </row>
    <row r="75" spans="1:17">
      <c r="A75" s="7">
        <v>33</v>
      </c>
      <c r="B75" s="8" t="s">
        <v>1183</v>
      </c>
      <c r="C75" s="9" t="s">
        <v>1111</v>
      </c>
      <c r="D75" s="8" t="s">
        <v>1112</v>
      </c>
      <c r="E75" s="8" t="s">
        <v>918</v>
      </c>
      <c r="F75" s="8">
        <v>6</v>
      </c>
      <c r="G75" s="11">
        <v>65.7</v>
      </c>
      <c r="H75" s="8">
        <v>62.1</v>
      </c>
      <c r="I75" s="8">
        <v>3.6</v>
      </c>
      <c r="J75" s="23">
        <v>0</v>
      </c>
      <c r="K75" s="23">
        <v>0</v>
      </c>
      <c r="L75" s="24">
        <v>0</v>
      </c>
      <c r="M75" s="21"/>
      <c r="N75" s="21" t="s">
        <v>920</v>
      </c>
      <c r="O75" s="25"/>
      <c r="Q75" s="26"/>
    </row>
    <row r="76" spans="1:17">
      <c r="A76" s="7">
        <v>34</v>
      </c>
      <c r="B76" s="8" t="s">
        <v>1184</v>
      </c>
      <c r="C76" s="9" t="s">
        <v>1111</v>
      </c>
      <c r="D76" s="8" t="s">
        <v>1112</v>
      </c>
      <c r="E76" s="8" t="s">
        <v>918</v>
      </c>
      <c r="F76" s="8">
        <v>6</v>
      </c>
      <c r="G76" s="11">
        <v>59.26</v>
      </c>
      <c r="H76" s="8">
        <v>56.02</v>
      </c>
      <c r="I76" s="8">
        <v>3.23999999999999</v>
      </c>
      <c r="J76" s="23">
        <v>0</v>
      </c>
      <c r="K76" s="23">
        <v>0</v>
      </c>
      <c r="L76" s="24">
        <v>0</v>
      </c>
      <c r="M76" s="21"/>
      <c r="N76" s="21" t="s">
        <v>920</v>
      </c>
      <c r="O76" s="25"/>
      <c r="Q76" s="26"/>
    </row>
    <row r="77" spans="1:17">
      <c r="A77" s="7">
        <v>35</v>
      </c>
      <c r="B77" s="8" t="s">
        <v>1185</v>
      </c>
      <c r="C77" s="9" t="s">
        <v>491</v>
      </c>
      <c r="D77" s="8" t="s">
        <v>1112</v>
      </c>
      <c r="E77" s="8" t="s">
        <v>701</v>
      </c>
      <c r="F77" s="8">
        <v>4.2</v>
      </c>
      <c r="G77" s="8">
        <v>32.58</v>
      </c>
      <c r="H77" s="8">
        <v>26.73</v>
      </c>
      <c r="I77" s="8">
        <v>5.85</v>
      </c>
      <c r="J77" s="19">
        <v>36565.6565656566</v>
      </c>
      <c r="K77" s="19">
        <v>30000</v>
      </c>
      <c r="L77" s="20">
        <v>977400</v>
      </c>
      <c r="M77" s="21" t="s">
        <v>611</v>
      </c>
      <c r="N77" s="21" t="s">
        <v>612</v>
      </c>
      <c r="O77" s="25"/>
      <c r="Q77" s="26"/>
    </row>
    <row r="78" spans="1:17">
      <c r="A78" s="7">
        <v>36</v>
      </c>
      <c r="B78" s="8" t="s">
        <v>1186</v>
      </c>
      <c r="C78" s="9" t="s">
        <v>491</v>
      </c>
      <c r="D78" s="8" t="s">
        <v>1112</v>
      </c>
      <c r="E78" s="8" t="s">
        <v>610</v>
      </c>
      <c r="F78" s="8">
        <v>4.2</v>
      </c>
      <c r="G78" s="11">
        <v>42.97</v>
      </c>
      <c r="H78" s="8">
        <v>35.25</v>
      </c>
      <c r="I78" s="8">
        <v>7.72</v>
      </c>
      <c r="J78" s="23">
        <v>0</v>
      </c>
      <c r="K78" s="23">
        <v>0</v>
      </c>
      <c r="L78" s="24">
        <v>0</v>
      </c>
      <c r="M78" s="21"/>
      <c r="N78" s="21" t="s">
        <v>920</v>
      </c>
      <c r="O78" s="25"/>
      <c r="Q78" s="26"/>
    </row>
    <row r="79" spans="1:17">
      <c r="A79" s="7">
        <v>37</v>
      </c>
      <c r="B79" s="8" t="s">
        <v>1187</v>
      </c>
      <c r="C79" s="9" t="s">
        <v>491</v>
      </c>
      <c r="D79" s="8" t="s">
        <v>1112</v>
      </c>
      <c r="E79" s="8" t="s">
        <v>610</v>
      </c>
      <c r="F79" s="8">
        <v>4.2</v>
      </c>
      <c r="G79" s="11">
        <v>25.5</v>
      </c>
      <c r="H79" s="8">
        <v>20.92</v>
      </c>
      <c r="I79" s="8">
        <v>4.58</v>
      </c>
      <c r="J79" s="23">
        <v>0</v>
      </c>
      <c r="K79" s="23">
        <v>0</v>
      </c>
      <c r="L79" s="24">
        <v>0</v>
      </c>
      <c r="M79" s="21"/>
      <c r="N79" s="21" t="s">
        <v>920</v>
      </c>
      <c r="O79" s="25"/>
      <c r="Q79" s="26"/>
    </row>
    <row r="80" spans="1:17">
      <c r="A80" s="7">
        <v>38</v>
      </c>
      <c r="B80" s="8" t="s">
        <v>1188</v>
      </c>
      <c r="C80" s="9" t="s">
        <v>491</v>
      </c>
      <c r="D80" s="8" t="s">
        <v>1112</v>
      </c>
      <c r="E80" s="8" t="s">
        <v>886</v>
      </c>
      <c r="F80" s="8">
        <v>4.2</v>
      </c>
      <c r="G80" s="11">
        <v>40.33</v>
      </c>
      <c r="H80" s="8">
        <v>33.09</v>
      </c>
      <c r="I80" s="8">
        <v>7.23999999999999</v>
      </c>
      <c r="J80" s="23">
        <v>0</v>
      </c>
      <c r="K80" s="23">
        <v>0</v>
      </c>
      <c r="L80" s="24">
        <v>0</v>
      </c>
      <c r="M80" s="21"/>
      <c r="N80" s="21" t="s">
        <v>920</v>
      </c>
      <c r="O80" s="25"/>
      <c r="Q80" s="26"/>
    </row>
    <row r="81" spans="1:17">
      <c r="A81" s="7">
        <v>39</v>
      </c>
      <c r="B81" s="8" t="s">
        <v>1189</v>
      </c>
      <c r="C81" s="9" t="s">
        <v>491</v>
      </c>
      <c r="D81" s="8" t="s">
        <v>1112</v>
      </c>
      <c r="E81" s="8" t="s">
        <v>886</v>
      </c>
      <c r="F81" s="8">
        <v>4.2</v>
      </c>
      <c r="G81" s="11">
        <v>51.34</v>
      </c>
      <c r="H81" s="8">
        <v>42.12</v>
      </c>
      <c r="I81" s="8">
        <v>9.22000000000001</v>
      </c>
      <c r="J81" s="23">
        <v>0</v>
      </c>
      <c r="K81" s="23">
        <v>0</v>
      </c>
      <c r="L81" s="24">
        <v>0</v>
      </c>
      <c r="M81" s="21"/>
      <c r="N81" s="21" t="s">
        <v>920</v>
      </c>
      <c r="O81" s="25"/>
      <c r="Q81" s="26"/>
    </row>
    <row r="82" spans="1:17">
      <c r="A82" s="7">
        <v>40</v>
      </c>
      <c r="B82" s="8" t="s">
        <v>1190</v>
      </c>
      <c r="C82" s="9" t="s">
        <v>491</v>
      </c>
      <c r="D82" s="8" t="s">
        <v>1112</v>
      </c>
      <c r="E82" s="8" t="s">
        <v>886</v>
      </c>
      <c r="F82" s="8">
        <v>4.2</v>
      </c>
      <c r="G82" s="11">
        <v>56.64</v>
      </c>
      <c r="H82" s="8">
        <v>46.47</v>
      </c>
      <c r="I82" s="8">
        <v>10.17</v>
      </c>
      <c r="J82" s="23">
        <v>0</v>
      </c>
      <c r="K82" s="23">
        <v>0</v>
      </c>
      <c r="L82" s="24">
        <v>0</v>
      </c>
      <c r="M82" s="21"/>
      <c r="N82" s="21" t="s">
        <v>920</v>
      </c>
      <c r="O82" s="25"/>
      <c r="Q82" s="26"/>
    </row>
    <row r="83" spans="1:17">
      <c r="A83" s="7">
        <v>41</v>
      </c>
      <c r="B83" s="8" t="s">
        <v>1191</v>
      </c>
      <c r="C83" s="9" t="s">
        <v>491</v>
      </c>
      <c r="D83" s="8" t="s">
        <v>1112</v>
      </c>
      <c r="E83" s="8" t="s">
        <v>886</v>
      </c>
      <c r="F83" s="8">
        <v>4.2</v>
      </c>
      <c r="G83" s="11">
        <v>36.83</v>
      </c>
      <c r="H83" s="8">
        <v>30.22</v>
      </c>
      <c r="I83" s="8">
        <v>6.61</v>
      </c>
      <c r="J83" s="23">
        <v>0</v>
      </c>
      <c r="K83" s="23">
        <v>0</v>
      </c>
      <c r="L83" s="24">
        <v>0</v>
      </c>
      <c r="M83" s="21"/>
      <c r="N83" s="21" t="s">
        <v>920</v>
      </c>
      <c r="O83" s="25"/>
      <c r="Q83" s="26"/>
    </row>
    <row r="84" spans="1:17">
      <c r="A84" s="7">
        <v>42</v>
      </c>
      <c r="B84" s="8" t="s">
        <v>1192</v>
      </c>
      <c r="C84" s="9" t="s">
        <v>491</v>
      </c>
      <c r="D84" s="8" t="s">
        <v>1112</v>
      </c>
      <c r="E84" s="8" t="s">
        <v>886</v>
      </c>
      <c r="F84" s="8">
        <v>4.2</v>
      </c>
      <c r="G84" s="11">
        <v>83.64</v>
      </c>
      <c r="H84" s="8">
        <v>68.62</v>
      </c>
      <c r="I84" s="8">
        <v>15.02</v>
      </c>
      <c r="J84" s="23">
        <v>0</v>
      </c>
      <c r="K84" s="23">
        <v>0</v>
      </c>
      <c r="L84" s="24">
        <v>0</v>
      </c>
      <c r="M84" s="21"/>
      <c r="N84" s="21" t="s">
        <v>920</v>
      </c>
      <c r="O84" s="25"/>
      <c r="Q84" s="26"/>
    </row>
    <row r="85" spans="1:17">
      <c r="A85" s="7">
        <v>43</v>
      </c>
      <c r="B85" s="8" t="s">
        <v>1193</v>
      </c>
      <c r="C85" s="9" t="s">
        <v>491</v>
      </c>
      <c r="D85" s="8" t="s">
        <v>1112</v>
      </c>
      <c r="E85" s="8" t="s">
        <v>886</v>
      </c>
      <c r="F85" s="8">
        <v>4.2</v>
      </c>
      <c r="G85" s="11">
        <v>40.89</v>
      </c>
      <c r="H85" s="8">
        <v>33.55</v>
      </c>
      <c r="I85" s="8">
        <v>7.34</v>
      </c>
      <c r="J85" s="23">
        <v>0</v>
      </c>
      <c r="K85" s="23">
        <v>0</v>
      </c>
      <c r="L85" s="24">
        <v>0</v>
      </c>
      <c r="M85" s="21"/>
      <c r="N85" s="21" t="s">
        <v>920</v>
      </c>
      <c r="O85" s="25"/>
      <c r="Q85" s="26"/>
    </row>
    <row r="86" spans="1:17">
      <c r="A86" s="7">
        <v>44</v>
      </c>
      <c r="B86" s="8" t="s">
        <v>1194</v>
      </c>
      <c r="C86" s="9" t="s">
        <v>491</v>
      </c>
      <c r="D86" s="8" t="s">
        <v>1112</v>
      </c>
      <c r="E86" s="8" t="s">
        <v>886</v>
      </c>
      <c r="F86" s="8">
        <v>4.2</v>
      </c>
      <c r="G86" s="11">
        <v>83.87</v>
      </c>
      <c r="H86" s="8">
        <v>68.81</v>
      </c>
      <c r="I86" s="8">
        <v>15.06</v>
      </c>
      <c r="J86" s="23">
        <v>0</v>
      </c>
      <c r="K86" s="23">
        <v>0</v>
      </c>
      <c r="L86" s="24">
        <v>0</v>
      </c>
      <c r="M86" s="21"/>
      <c r="N86" s="21" t="s">
        <v>920</v>
      </c>
      <c r="O86" s="25"/>
      <c r="Q86" s="26"/>
    </row>
    <row r="87" spans="1:17">
      <c r="A87" s="7">
        <v>45</v>
      </c>
      <c r="B87" s="8" t="s">
        <v>1195</v>
      </c>
      <c r="C87" s="9" t="s">
        <v>491</v>
      </c>
      <c r="D87" s="8" t="s">
        <v>1112</v>
      </c>
      <c r="E87" s="8" t="s">
        <v>886</v>
      </c>
      <c r="F87" s="8">
        <v>4.2</v>
      </c>
      <c r="G87" s="8">
        <v>70.21</v>
      </c>
      <c r="H87" s="8">
        <v>57.6</v>
      </c>
      <c r="I87" s="8">
        <v>12.61</v>
      </c>
      <c r="J87" s="19">
        <v>36567.7083333333</v>
      </c>
      <c r="K87" s="19">
        <v>30000</v>
      </c>
      <c r="L87" s="20">
        <v>2106300</v>
      </c>
      <c r="M87" s="21" t="s">
        <v>611</v>
      </c>
      <c r="N87" s="21" t="s">
        <v>612</v>
      </c>
      <c r="O87" s="25"/>
      <c r="Q87" s="26"/>
    </row>
    <row r="88" spans="1:17">
      <c r="A88" s="7">
        <v>46</v>
      </c>
      <c r="B88" s="8" t="s">
        <v>1196</v>
      </c>
      <c r="C88" s="9" t="s">
        <v>491</v>
      </c>
      <c r="D88" s="8" t="s">
        <v>1112</v>
      </c>
      <c r="E88" s="8" t="s">
        <v>886</v>
      </c>
      <c r="F88" s="8">
        <v>4.2</v>
      </c>
      <c r="G88" s="8">
        <v>75.47</v>
      </c>
      <c r="H88" s="8">
        <v>61.92</v>
      </c>
      <c r="I88" s="8">
        <v>13.55</v>
      </c>
      <c r="J88" s="19">
        <v>36564.9224806202</v>
      </c>
      <c r="K88" s="19">
        <v>30000</v>
      </c>
      <c r="L88" s="20">
        <v>2264100</v>
      </c>
      <c r="M88" s="21" t="s">
        <v>611</v>
      </c>
      <c r="N88" s="21" t="s">
        <v>612</v>
      </c>
      <c r="O88" s="25"/>
      <c r="Q88" s="26"/>
    </row>
    <row r="89" spans="1:17">
      <c r="A89" s="7">
        <v>47</v>
      </c>
      <c r="B89" s="8" t="s">
        <v>1197</v>
      </c>
      <c r="C89" s="9" t="s">
        <v>491</v>
      </c>
      <c r="D89" s="8" t="s">
        <v>1112</v>
      </c>
      <c r="E89" s="8" t="s">
        <v>886</v>
      </c>
      <c r="F89" s="8">
        <v>4.2</v>
      </c>
      <c r="G89" s="8">
        <v>70.21</v>
      </c>
      <c r="H89" s="8">
        <v>57.6</v>
      </c>
      <c r="I89" s="8">
        <v>12.61</v>
      </c>
      <c r="J89" s="19">
        <v>36567.7083333333</v>
      </c>
      <c r="K89" s="19">
        <v>30000</v>
      </c>
      <c r="L89" s="20">
        <v>2106300</v>
      </c>
      <c r="M89" s="21" t="s">
        <v>611</v>
      </c>
      <c r="N89" s="21" t="s">
        <v>612</v>
      </c>
      <c r="O89" s="25"/>
      <c r="Q89" s="26"/>
    </row>
    <row r="90" spans="1:17">
      <c r="A90" s="7">
        <v>48</v>
      </c>
      <c r="B90" s="8" t="s">
        <v>1198</v>
      </c>
      <c r="C90" s="9" t="s">
        <v>491</v>
      </c>
      <c r="D90" s="8" t="s">
        <v>1112</v>
      </c>
      <c r="E90" s="8" t="s">
        <v>886</v>
      </c>
      <c r="F90" s="8">
        <v>4.2</v>
      </c>
      <c r="G90" s="8">
        <v>205.87</v>
      </c>
      <c r="H90" s="8">
        <v>168.9</v>
      </c>
      <c r="I90" s="8">
        <v>36.97</v>
      </c>
      <c r="J90" s="19">
        <v>36566.6074600355</v>
      </c>
      <c r="K90" s="19">
        <v>30000</v>
      </c>
      <c r="L90" s="20">
        <v>6176100</v>
      </c>
      <c r="M90" s="21" t="s">
        <v>611</v>
      </c>
      <c r="N90" s="21" t="s">
        <v>612</v>
      </c>
      <c r="O90" s="25"/>
      <c r="Q90" s="26"/>
    </row>
    <row r="91" spans="1:17">
      <c r="A91" s="7">
        <v>49</v>
      </c>
      <c r="B91" s="8" t="s">
        <v>1199</v>
      </c>
      <c r="C91" s="9" t="s">
        <v>491</v>
      </c>
      <c r="D91" s="8" t="s">
        <v>1112</v>
      </c>
      <c r="E91" s="8" t="s">
        <v>886</v>
      </c>
      <c r="F91" s="8">
        <v>4.2</v>
      </c>
      <c r="G91" s="8">
        <v>24.1</v>
      </c>
      <c r="H91" s="8">
        <v>19.77</v>
      </c>
      <c r="I91" s="8">
        <v>4.33</v>
      </c>
      <c r="J91" s="19">
        <v>36570.5614567527</v>
      </c>
      <c r="K91" s="19">
        <v>30000</v>
      </c>
      <c r="L91" s="20">
        <v>723000</v>
      </c>
      <c r="M91" s="21" t="s">
        <v>611</v>
      </c>
      <c r="N91" s="21" t="s">
        <v>612</v>
      </c>
      <c r="O91" s="25"/>
      <c r="Q91" s="26"/>
    </row>
    <row r="92" spans="1:17">
      <c r="A92" s="7">
        <v>50</v>
      </c>
      <c r="B92" s="8" t="s">
        <v>1200</v>
      </c>
      <c r="C92" s="9" t="s">
        <v>491</v>
      </c>
      <c r="D92" s="8" t="s">
        <v>1112</v>
      </c>
      <c r="E92" s="8" t="s">
        <v>886</v>
      </c>
      <c r="F92" s="8">
        <v>4.2</v>
      </c>
      <c r="G92" s="11">
        <v>97.22</v>
      </c>
      <c r="H92" s="8">
        <v>79.76</v>
      </c>
      <c r="I92" s="8">
        <v>17.46</v>
      </c>
      <c r="J92" s="23">
        <v>0</v>
      </c>
      <c r="K92" s="23">
        <v>0</v>
      </c>
      <c r="L92" s="24">
        <v>0</v>
      </c>
      <c r="M92" s="21"/>
      <c r="N92" s="21" t="s">
        <v>920</v>
      </c>
      <c r="O92" s="25"/>
      <c r="Q92" s="26"/>
    </row>
    <row r="93" spans="1:17">
      <c r="A93" s="7">
        <v>51</v>
      </c>
      <c r="B93" s="8" t="s">
        <v>1201</v>
      </c>
      <c r="C93" s="9" t="s">
        <v>491</v>
      </c>
      <c r="D93" s="8" t="s">
        <v>1112</v>
      </c>
      <c r="E93" s="8" t="s">
        <v>886</v>
      </c>
      <c r="F93" s="8">
        <v>4.2</v>
      </c>
      <c r="G93" s="11">
        <v>62.96</v>
      </c>
      <c r="H93" s="8">
        <v>51.65</v>
      </c>
      <c r="I93" s="8">
        <v>11.31</v>
      </c>
      <c r="J93" s="23">
        <v>0</v>
      </c>
      <c r="K93" s="23">
        <v>0</v>
      </c>
      <c r="L93" s="24">
        <v>0</v>
      </c>
      <c r="M93" s="21"/>
      <c r="N93" s="21" t="s">
        <v>920</v>
      </c>
      <c r="O93" s="25"/>
      <c r="Q93" s="26"/>
    </row>
    <row r="94" spans="1:17">
      <c r="A94" s="7">
        <v>52</v>
      </c>
      <c r="B94" s="8" t="s">
        <v>1202</v>
      </c>
      <c r="C94" s="9" t="s">
        <v>491</v>
      </c>
      <c r="D94" s="8" t="s">
        <v>1112</v>
      </c>
      <c r="E94" s="8" t="s">
        <v>886</v>
      </c>
      <c r="F94" s="8">
        <v>4.2</v>
      </c>
      <c r="G94" s="11">
        <v>81.17</v>
      </c>
      <c r="H94" s="8">
        <v>66.59</v>
      </c>
      <c r="I94" s="8">
        <v>14.58</v>
      </c>
      <c r="J94" s="23">
        <v>0</v>
      </c>
      <c r="K94" s="23">
        <v>0</v>
      </c>
      <c r="L94" s="24">
        <v>0</v>
      </c>
      <c r="M94" s="21"/>
      <c r="N94" s="21" t="s">
        <v>920</v>
      </c>
      <c r="O94" s="25"/>
      <c r="Q94" s="26"/>
    </row>
    <row r="95" spans="1:17">
      <c r="A95" s="7">
        <v>53</v>
      </c>
      <c r="B95" s="8" t="s">
        <v>1203</v>
      </c>
      <c r="C95" s="9" t="s">
        <v>491</v>
      </c>
      <c r="D95" s="8" t="s">
        <v>1112</v>
      </c>
      <c r="E95" s="8" t="s">
        <v>886</v>
      </c>
      <c r="F95" s="8">
        <v>4.2</v>
      </c>
      <c r="G95" s="11">
        <v>79.04</v>
      </c>
      <c r="H95" s="8">
        <v>64.84</v>
      </c>
      <c r="I95" s="8">
        <v>14.2</v>
      </c>
      <c r="J95" s="23">
        <v>0</v>
      </c>
      <c r="K95" s="23">
        <v>0</v>
      </c>
      <c r="L95" s="24">
        <v>0</v>
      </c>
      <c r="M95" s="21"/>
      <c r="N95" s="21" t="s">
        <v>920</v>
      </c>
      <c r="O95" s="25"/>
      <c r="Q95" s="26"/>
    </row>
    <row r="96" spans="1:17">
      <c r="A96" s="7">
        <v>54</v>
      </c>
      <c r="B96" s="8" t="s">
        <v>1204</v>
      </c>
      <c r="C96" s="9" t="s">
        <v>491</v>
      </c>
      <c r="D96" s="8" t="s">
        <v>1112</v>
      </c>
      <c r="E96" s="8" t="s">
        <v>886</v>
      </c>
      <c r="F96" s="8">
        <v>4.2</v>
      </c>
      <c r="G96" s="11">
        <v>38.54</v>
      </c>
      <c r="H96" s="8">
        <v>31.62</v>
      </c>
      <c r="I96" s="8">
        <v>6.92</v>
      </c>
      <c r="J96" s="23">
        <v>0</v>
      </c>
      <c r="K96" s="23">
        <v>0</v>
      </c>
      <c r="L96" s="24">
        <v>0</v>
      </c>
      <c r="M96" s="21"/>
      <c r="N96" s="21" t="s">
        <v>920</v>
      </c>
      <c r="O96" s="25"/>
      <c r="Q96" s="26"/>
    </row>
    <row r="97" spans="1:17">
      <c r="A97" s="7">
        <v>55</v>
      </c>
      <c r="B97" s="8" t="s">
        <v>1205</v>
      </c>
      <c r="C97" s="9" t="s">
        <v>491</v>
      </c>
      <c r="D97" s="8" t="s">
        <v>1112</v>
      </c>
      <c r="E97" s="8" t="s">
        <v>886</v>
      </c>
      <c r="F97" s="8">
        <v>4.2</v>
      </c>
      <c r="G97" s="11">
        <v>42.66</v>
      </c>
      <c r="H97" s="8">
        <v>35</v>
      </c>
      <c r="I97" s="8">
        <v>7.66</v>
      </c>
      <c r="J97" s="23">
        <v>0</v>
      </c>
      <c r="K97" s="23">
        <v>0</v>
      </c>
      <c r="L97" s="24">
        <v>0</v>
      </c>
      <c r="M97" s="21"/>
      <c r="N97" s="21" t="s">
        <v>920</v>
      </c>
      <c r="O97" s="25"/>
      <c r="Q97" s="26"/>
    </row>
    <row r="98" spans="1:17">
      <c r="A98" s="7">
        <v>56</v>
      </c>
      <c r="B98" s="8" t="s">
        <v>1206</v>
      </c>
      <c r="C98" s="9" t="s">
        <v>491</v>
      </c>
      <c r="D98" s="8" t="s">
        <v>1112</v>
      </c>
      <c r="E98" s="8" t="s">
        <v>886</v>
      </c>
      <c r="F98" s="8">
        <v>4.2</v>
      </c>
      <c r="G98" s="11">
        <v>42.66</v>
      </c>
      <c r="H98" s="8">
        <v>35</v>
      </c>
      <c r="I98" s="8">
        <v>7.66</v>
      </c>
      <c r="J98" s="23">
        <v>0</v>
      </c>
      <c r="K98" s="23">
        <v>0</v>
      </c>
      <c r="L98" s="24">
        <v>0</v>
      </c>
      <c r="M98" s="21"/>
      <c r="N98" s="21" t="s">
        <v>920</v>
      </c>
      <c r="O98" s="25"/>
      <c r="Q98" s="26"/>
    </row>
    <row r="99" spans="1:17">
      <c r="A99" s="7">
        <v>57</v>
      </c>
      <c r="B99" s="8" t="s">
        <v>1207</v>
      </c>
      <c r="C99" s="9" t="s">
        <v>491</v>
      </c>
      <c r="D99" s="8" t="s">
        <v>1112</v>
      </c>
      <c r="E99" s="8" t="s">
        <v>886</v>
      </c>
      <c r="F99" s="8">
        <v>4.2</v>
      </c>
      <c r="G99" s="11">
        <v>42.66</v>
      </c>
      <c r="H99" s="8">
        <v>35</v>
      </c>
      <c r="I99" s="8">
        <v>7.66</v>
      </c>
      <c r="J99" s="23">
        <v>0</v>
      </c>
      <c r="K99" s="23">
        <v>0</v>
      </c>
      <c r="L99" s="24">
        <v>0</v>
      </c>
      <c r="M99" s="21"/>
      <c r="N99" s="21" t="s">
        <v>920</v>
      </c>
      <c r="O99" s="25"/>
      <c r="Q99" s="26"/>
    </row>
    <row r="100" spans="1:17">
      <c r="A100" s="7">
        <v>58</v>
      </c>
      <c r="B100" s="8" t="s">
        <v>1208</v>
      </c>
      <c r="C100" s="9" t="s">
        <v>491</v>
      </c>
      <c r="D100" s="8" t="s">
        <v>1112</v>
      </c>
      <c r="E100" s="8" t="s">
        <v>886</v>
      </c>
      <c r="F100" s="8">
        <v>4.2</v>
      </c>
      <c r="G100" s="11">
        <v>42.66</v>
      </c>
      <c r="H100" s="8">
        <v>35</v>
      </c>
      <c r="I100" s="8">
        <v>7.66</v>
      </c>
      <c r="J100" s="23">
        <v>0</v>
      </c>
      <c r="K100" s="23">
        <v>0</v>
      </c>
      <c r="L100" s="24">
        <v>0</v>
      </c>
      <c r="M100" s="21"/>
      <c r="N100" s="21" t="s">
        <v>920</v>
      </c>
      <c r="O100" s="25"/>
      <c r="Q100" s="26"/>
    </row>
    <row r="101" spans="1:17">
      <c r="A101" s="7">
        <v>59</v>
      </c>
      <c r="B101" s="8" t="s">
        <v>1209</v>
      </c>
      <c r="C101" s="9" t="s">
        <v>491</v>
      </c>
      <c r="D101" s="8" t="s">
        <v>1112</v>
      </c>
      <c r="E101" s="8" t="s">
        <v>886</v>
      </c>
      <c r="F101" s="8">
        <v>4.2</v>
      </c>
      <c r="G101" s="11">
        <v>53.33</v>
      </c>
      <c r="H101" s="8">
        <v>43.75</v>
      </c>
      <c r="I101" s="8">
        <v>9.58</v>
      </c>
      <c r="J101" s="23">
        <v>0</v>
      </c>
      <c r="K101" s="23">
        <v>0</v>
      </c>
      <c r="L101" s="24">
        <v>0</v>
      </c>
      <c r="M101" s="21"/>
      <c r="N101" s="21" t="s">
        <v>920</v>
      </c>
      <c r="O101" s="25"/>
      <c r="Q101" s="26"/>
    </row>
    <row r="102" spans="1:17">
      <c r="A102" s="7">
        <v>60</v>
      </c>
      <c r="B102" s="8" t="s">
        <v>1210</v>
      </c>
      <c r="C102" s="9" t="s">
        <v>491</v>
      </c>
      <c r="D102" s="8" t="s">
        <v>1112</v>
      </c>
      <c r="E102" s="8" t="s">
        <v>886</v>
      </c>
      <c r="F102" s="8">
        <v>4.2</v>
      </c>
      <c r="G102" s="11">
        <v>99.95</v>
      </c>
      <c r="H102" s="8">
        <v>82</v>
      </c>
      <c r="I102" s="8">
        <v>17.95</v>
      </c>
      <c r="J102" s="23">
        <v>0</v>
      </c>
      <c r="K102" s="23">
        <v>0</v>
      </c>
      <c r="L102" s="24">
        <v>0</v>
      </c>
      <c r="M102" s="21"/>
      <c r="N102" s="21" t="s">
        <v>920</v>
      </c>
      <c r="O102" s="25"/>
      <c r="Q102" s="26"/>
    </row>
    <row r="103" spans="1:17">
      <c r="A103" s="7">
        <v>61</v>
      </c>
      <c r="B103" s="8" t="s">
        <v>1211</v>
      </c>
      <c r="C103" s="9" t="s">
        <v>491</v>
      </c>
      <c r="D103" s="8" t="s">
        <v>1112</v>
      </c>
      <c r="E103" s="8" t="s">
        <v>1178</v>
      </c>
      <c r="F103" s="8">
        <v>4.2</v>
      </c>
      <c r="G103" s="11">
        <v>39.39</v>
      </c>
      <c r="H103" s="8">
        <v>32.32</v>
      </c>
      <c r="I103" s="8">
        <v>7.07</v>
      </c>
      <c r="J103" s="23">
        <v>0</v>
      </c>
      <c r="K103" s="23">
        <v>0</v>
      </c>
      <c r="L103" s="24">
        <v>0</v>
      </c>
      <c r="M103" s="21"/>
      <c r="N103" s="21" t="s">
        <v>920</v>
      </c>
      <c r="O103" s="25"/>
      <c r="Q103" s="26"/>
    </row>
    <row r="104" spans="1:17">
      <c r="A104" s="7">
        <v>62</v>
      </c>
      <c r="B104" s="8" t="s">
        <v>1212</v>
      </c>
      <c r="C104" s="9" t="s">
        <v>491</v>
      </c>
      <c r="D104" s="8" t="s">
        <v>1112</v>
      </c>
      <c r="E104" s="8" t="s">
        <v>1178</v>
      </c>
      <c r="F104" s="8">
        <v>4.2</v>
      </c>
      <c r="G104" s="11">
        <v>69.98</v>
      </c>
      <c r="H104" s="8">
        <v>57.41</v>
      </c>
      <c r="I104" s="8">
        <v>12.57</v>
      </c>
      <c r="J104" s="23">
        <v>0</v>
      </c>
      <c r="K104" s="23">
        <v>0</v>
      </c>
      <c r="L104" s="24">
        <v>0</v>
      </c>
      <c r="M104" s="21"/>
      <c r="N104" s="21" t="s">
        <v>920</v>
      </c>
      <c r="O104" s="25"/>
      <c r="Q104" s="26"/>
    </row>
    <row r="105" spans="1:17">
      <c r="A105" s="7">
        <v>63</v>
      </c>
      <c r="B105" s="8" t="s">
        <v>1213</v>
      </c>
      <c r="C105" s="9" t="s">
        <v>491</v>
      </c>
      <c r="D105" s="8" t="s">
        <v>1112</v>
      </c>
      <c r="E105" s="8" t="s">
        <v>1178</v>
      </c>
      <c r="F105" s="8">
        <v>4.2</v>
      </c>
      <c r="G105" s="11">
        <v>112.61</v>
      </c>
      <c r="H105" s="8">
        <v>92.39</v>
      </c>
      <c r="I105" s="8">
        <v>20.22</v>
      </c>
      <c r="J105" s="23">
        <v>0</v>
      </c>
      <c r="K105" s="23">
        <v>0</v>
      </c>
      <c r="L105" s="24">
        <v>0</v>
      </c>
      <c r="M105" s="21"/>
      <c r="N105" s="21" t="s">
        <v>920</v>
      </c>
      <c r="O105" s="25"/>
      <c r="Q105" s="26"/>
    </row>
    <row r="106" spans="1:17">
      <c r="A106" s="7">
        <v>64</v>
      </c>
      <c r="B106" s="8" t="s">
        <v>1214</v>
      </c>
      <c r="C106" s="9" t="s">
        <v>491</v>
      </c>
      <c r="D106" s="8" t="s">
        <v>1112</v>
      </c>
      <c r="E106" s="8" t="s">
        <v>1178</v>
      </c>
      <c r="F106" s="8">
        <v>4.2</v>
      </c>
      <c r="G106" s="11">
        <v>102.47</v>
      </c>
      <c r="H106" s="8">
        <v>84.07</v>
      </c>
      <c r="I106" s="8">
        <v>18.4</v>
      </c>
      <c r="J106" s="23">
        <v>0</v>
      </c>
      <c r="K106" s="23">
        <v>0</v>
      </c>
      <c r="L106" s="24">
        <v>0</v>
      </c>
      <c r="M106" s="21"/>
      <c r="N106" s="21" t="s">
        <v>920</v>
      </c>
      <c r="O106" s="25"/>
      <c r="Q106" s="26"/>
    </row>
    <row r="107" spans="1:17">
      <c r="A107" s="7">
        <v>65</v>
      </c>
      <c r="B107" s="8" t="s">
        <v>1215</v>
      </c>
      <c r="C107" s="9" t="s">
        <v>491</v>
      </c>
      <c r="D107" s="8" t="s">
        <v>1112</v>
      </c>
      <c r="E107" s="8" t="s">
        <v>733</v>
      </c>
      <c r="F107" s="8">
        <v>4.2</v>
      </c>
      <c r="G107" s="11">
        <v>35.81</v>
      </c>
      <c r="H107" s="8">
        <v>29.38</v>
      </c>
      <c r="I107" s="8">
        <v>6.43</v>
      </c>
      <c r="J107" s="23">
        <v>0</v>
      </c>
      <c r="K107" s="23">
        <v>0</v>
      </c>
      <c r="L107" s="24">
        <v>0</v>
      </c>
      <c r="M107" s="21"/>
      <c r="N107" s="21" t="s">
        <v>920</v>
      </c>
      <c r="O107" s="25"/>
      <c r="Q107" s="26"/>
    </row>
    <row r="108" spans="1:15">
      <c r="A108" s="10" t="s">
        <v>1216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>
      <c r="A109" s="27" t="s">
        <v>1217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32"/>
    </row>
    <row r="110" ht="25.9" customHeight="1" spans="1:15">
      <c r="A110" s="29" t="s">
        <v>1102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ht="57" customHeight="1" spans="1:15">
      <c r="A111" s="30" t="s">
        <v>1218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</sheetData>
  <mergeCells count="12">
    <mergeCell ref="B1:O1"/>
    <mergeCell ref="A2:H2"/>
    <mergeCell ref="J2:O2"/>
    <mergeCell ref="A3:H3"/>
    <mergeCell ref="J3:O3"/>
    <mergeCell ref="A4:H4"/>
    <mergeCell ref="J4:O4"/>
    <mergeCell ref="A42:O42"/>
    <mergeCell ref="A108:O108"/>
    <mergeCell ref="A109:O109"/>
    <mergeCell ref="A110:O110"/>
    <mergeCell ref="A111:O111"/>
  </mergeCells>
  <pageMargins left="0.699305555555556" right="0.699305555555556" top="0.75" bottom="0.75" header="0.3" footer="0.3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2#8#备案价格表（报批）</vt:lpstr>
      <vt:lpstr>Sheet1</vt:lpstr>
      <vt:lpstr>2#8#备案价格表（标准—住宅）</vt:lpstr>
      <vt:lpstr>备案价格表（标准—商铺）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微信用户</cp:lastModifiedBy>
  <dcterms:created xsi:type="dcterms:W3CDTF">2019-02-27T04:14:00Z</dcterms:created>
  <cp:lastPrinted>2019-07-09T13:26:00Z</cp:lastPrinted>
  <dcterms:modified xsi:type="dcterms:W3CDTF">2024-08-13T01:49:26Z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0AAE87CC68614D1794AE96D37E5B2A6C_13</vt:lpwstr>
  </property>
  <property fmtid="{D5CDD505-2E9C-101B-9397-08002B2CF9AE}" pid="4" name="KSOReadingLayout">
    <vt:bool>true</vt:bool>
  </property>
</Properties>
</file>